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50" activeTab="5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6" r:id="rId5"/>
    <sheet name="Прил.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70" i="4"/>
  <c r="E15" i="1" l="1"/>
  <c r="E10" i="1"/>
  <c r="J82" i="6" l="1"/>
  <c r="J76" i="6"/>
  <c r="E24" i="3"/>
  <c r="E72" i="4" l="1"/>
  <c r="E69" i="4"/>
  <c r="J112" i="6" l="1"/>
  <c r="J61" i="6" l="1"/>
  <c r="C13" i="2" l="1"/>
  <c r="C18" i="1"/>
  <c r="E48" i="4" l="1"/>
  <c r="J132" i="6"/>
  <c r="C29" i="1"/>
  <c r="E89" i="4" l="1"/>
  <c r="E88" i="4" s="1"/>
  <c r="E108" i="4" l="1"/>
  <c r="E107" i="4" s="1"/>
  <c r="J34" i="6"/>
  <c r="C16" i="2" l="1"/>
  <c r="C21" i="1"/>
  <c r="J52" i="6" l="1"/>
  <c r="J51" i="6" s="1"/>
  <c r="J50" i="6" s="1"/>
  <c r="J49" i="6" s="1"/>
  <c r="D21" i="7" l="1"/>
  <c r="D23" i="7"/>
  <c r="J153" i="6"/>
  <c r="J152" i="6" s="1"/>
  <c r="J151" i="6" s="1"/>
  <c r="J150" i="6" s="1"/>
  <c r="J149" i="6" s="1"/>
  <c r="J147" i="6"/>
  <c r="J146" i="6" s="1"/>
  <c r="J145" i="6" s="1"/>
  <c r="J144" i="6" s="1"/>
  <c r="J123" i="6"/>
  <c r="J122" i="6" s="1"/>
  <c r="J121" i="6" s="1"/>
  <c r="J120" i="6" s="1"/>
  <c r="J119" i="6" s="1"/>
  <c r="J109" i="6"/>
  <c r="J108" i="6" s="1"/>
  <c r="J80" i="6"/>
  <c r="J79" i="6" s="1"/>
  <c r="J78" i="6" s="1"/>
  <c r="J77" i="6" s="1"/>
  <c r="J38" i="6"/>
  <c r="J29" i="6"/>
  <c r="J28" i="6" s="1"/>
  <c r="J27" i="6" s="1"/>
  <c r="J26" i="6" s="1"/>
  <c r="J94" i="6"/>
  <c r="J93" i="6" l="1"/>
  <c r="J92" i="6" s="1"/>
  <c r="J91" i="6" s="1"/>
  <c r="C22" i="2"/>
  <c r="C27" i="1" l="1"/>
  <c r="J131" i="6" l="1"/>
  <c r="E86" i="4"/>
  <c r="E85" i="4" s="1"/>
  <c r="E62" i="4" l="1"/>
  <c r="E61" i="4" s="1"/>
  <c r="C24" i="2" l="1"/>
  <c r="C19" i="2"/>
  <c r="C24" i="1"/>
  <c r="J117" i="6"/>
  <c r="J116" i="6" s="1"/>
  <c r="J115" i="6" s="1"/>
  <c r="C12" i="2" l="1"/>
  <c r="C17" i="1"/>
  <c r="J104" i="6"/>
  <c r="J103" i="6" s="1"/>
  <c r="J111" i="6" l="1"/>
  <c r="J88" i="6" l="1"/>
  <c r="J101" i="6" l="1"/>
  <c r="J100" i="6" s="1"/>
  <c r="J99" i="6" s="1"/>
  <c r="J98" i="6" s="1"/>
  <c r="J86" i="6"/>
  <c r="J90" i="6" l="1"/>
  <c r="E26" i="3"/>
  <c r="D30" i="7" l="1"/>
  <c r="D29" i="7" s="1"/>
  <c r="J21" i="6" l="1"/>
  <c r="J20" i="6" s="1"/>
  <c r="J19" i="6" s="1"/>
  <c r="J18" i="6" s="1"/>
  <c r="J17" i="6" s="1"/>
  <c r="J16" i="6" s="1"/>
  <c r="E34" i="4"/>
  <c r="E33" i="4" s="1"/>
  <c r="E37" i="4"/>
  <c r="E36" i="4" s="1"/>
  <c r="E40" i="4"/>
  <c r="E39" i="4" s="1"/>
  <c r="J43" i="6"/>
  <c r="J42" i="6" s="1"/>
  <c r="J41" i="6" s="1"/>
  <c r="J47" i="6"/>
  <c r="J46" i="6" s="1"/>
  <c r="J45" i="6" s="1"/>
  <c r="J57" i="6"/>
  <c r="J56" i="6" s="1"/>
  <c r="J55" i="6" s="1"/>
  <c r="J54" i="6" s="1"/>
  <c r="J62" i="6"/>
  <c r="J64" i="6"/>
  <c r="J68" i="6"/>
  <c r="J67" i="6" s="1"/>
  <c r="J66" i="6" s="1"/>
  <c r="J74" i="6"/>
  <c r="J73" i="6" s="1"/>
  <c r="J72" i="6" s="1"/>
  <c r="J71" i="6" s="1"/>
  <c r="J70" i="6" s="1"/>
  <c r="C16" i="1" l="1"/>
  <c r="D27" i="7"/>
  <c r="J129" i="6"/>
  <c r="J128" i="6" s="1"/>
  <c r="J127" i="6" s="1"/>
  <c r="E83" i="4"/>
  <c r="E82" i="4" s="1"/>
  <c r="D26" i="7" l="1"/>
  <c r="D25" i="7" s="1"/>
  <c r="D19" i="7" s="1"/>
  <c r="C8" i="1"/>
  <c r="C31" i="1" s="1"/>
  <c r="J142" i="6" l="1"/>
  <c r="J141" i="6" s="1"/>
  <c r="J140" i="6" s="1"/>
  <c r="J135" i="6"/>
  <c r="J134" i="6" s="1"/>
  <c r="J126" i="6" s="1"/>
  <c r="J85" i="6"/>
  <c r="J84" i="6" s="1"/>
  <c r="J83" i="6" s="1"/>
  <c r="J60" i="6"/>
  <c r="J59" i="6" s="1"/>
  <c r="J40" i="6"/>
  <c r="J33" i="6"/>
  <c r="J32" i="6" s="1"/>
  <c r="J31" i="6" s="1"/>
  <c r="J25" i="6" l="1"/>
  <c r="J125" i="6"/>
  <c r="J139" i="6"/>
  <c r="E92" i="4"/>
  <c r="E91" i="4" s="1"/>
  <c r="E81" i="4" s="1"/>
  <c r="E79" i="4"/>
  <c r="E78" i="4" s="1"/>
  <c r="E77" i="4" s="1"/>
  <c r="E75" i="4"/>
  <c r="E74" i="4" s="1"/>
  <c r="E67" i="4"/>
  <c r="E66" i="4" s="1"/>
  <c r="E59" i="4"/>
  <c r="E58" i="4" s="1"/>
  <c r="E54" i="4"/>
  <c r="E53" i="4" s="1"/>
  <c r="E50" i="4"/>
  <c r="E98" i="4"/>
  <c r="E97" i="4" s="1"/>
  <c r="E96" i="4" s="1"/>
  <c r="E105" i="4"/>
  <c r="E104" i="4" s="1"/>
  <c r="E102" i="4"/>
  <c r="E101" i="4" s="1"/>
  <c r="E44" i="4"/>
  <c r="E43" i="4" s="1"/>
  <c r="E42" i="4" s="1"/>
  <c r="J24" i="6" l="1"/>
  <c r="J15" i="6" s="1"/>
  <c r="E52" i="4"/>
  <c r="E100" i="4"/>
  <c r="E47" i="4"/>
  <c r="E46" i="4" s="1"/>
  <c r="E15" i="4" l="1"/>
  <c r="E30" i="4"/>
  <c r="E29" i="4" s="1"/>
  <c r="E27" i="4"/>
  <c r="E25" i="4"/>
  <c r="E22" i="4"/>
  <c r="E18" i="4"/>
  <c r="E24" i="4" l="1"/>
  <c r="E17" i="4"/>
  <c r="E14" i="4"/>
  <c r="E35" i="3"/>
  <c r="E33" i="3"/>
  <c r="E38" i="3"/>
  <c r="E29" i="3"/>
  <c r="E22" i="3"/>
  <c r="E13" i="4" l="1"/>
  <c r="E12" i="4" s="1"/>
  <c r="E12" i="3"/>
  <c r="C11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3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<sst xmlns="http://schemas.openxmlformats.org/spreadsheetml/2006/main" count="1175" uniqueCount="419">
  <si>
    <t>Объем  поступлений доходов в бюджет поселения по кодам видов (подвидов) доходов на 2024 год</t>
  </si>
  <si>
    <t>Наименование дохода</t>
  </si>
  <si>
    <t>(тыс.руб.)</t>
  </si>
  <si>
    <t>Код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</si>
  <si>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</si>
  <si>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</si>
  <si>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</si>
  <si>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</si>
  <si>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</si>
  <si>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</si>
  <si>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</si>
  <si>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</si>
  <si>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</si>
  <si>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</si>
  <si>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</si>
  <si>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</si>
  <si>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</si>
  <si>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</si>
  <si>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</si>
  <si>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113 02995 10 0000 130</t>
  </si>
  <si>
    <t>Прочие доходы от компенсации затрат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</si>
  <si>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</si>
  <si>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</si>
  <si>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</si>
  <si>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</si>
  <si>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</si>
  <si>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</si>
  <si>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</si>
  <si>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</si>
  <si>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</si>
  <si>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</si>
  <si>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</si>
  <si>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</si>
  <si>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</si>
  <si>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</si>
  <si>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 Российской Федерации</t>
  </si>
  <si>
    <t>2 02 35118 10 0000 150</t>
  </si>
  <si>
    <t>Всего доходов</t>
  </si>
  <si>
    <t>Начальник финансового отдела администрации</t>
  </si>
  <si>
    <t>О.Г. Очкась</t>
  </si>
  <si>
    <t xml:space="preserve"> Приложение  1 </t>
  </si>
  <si>
    <t>Бойкопонурского    сельского поселения</t>
  </si>
  <si>
    <t xml:space="preserve">УТВЕРЖДЕНО </t>
  </si>
  <si>
    <t>(тыс. руб.)</t>
  </si>
  <si>
    <t>Субвенции бюджетам сельских поселений на выполнение передаваемых полномочий субъектов Российской Федерации</t>
  </si>
  <si>
    <t>Начальник финансового отдела администрации Бойкопонурского                 сельского поселения Калининского района</t>
  </si>
  <si>
    <t xml:space="preserve">Приложение 2   </t>
  </si>
  <si>
    <t xml:space="preserve"> Российской Федерации в 2024 году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</si>
  <si>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</si>
  <si>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3 </t>
  </si>
  <si>
    <t>№п/п</t>
  </si>
  <si>
    <t>Наименование показателя</t>
  </si>
  <si>
    <t>Код бюджетной классификации</t>
  </si>
  <si>
    <t xml:space="preserve">Сумма </t>
  </si>
  <si>
    <t>Всего расходов:</t>
  </si>
  <si>
    <t>в том числе:</t>
  </si>
  <si>
    <t>Общегосударственные вопросы</t>
  </si>
  <si>
    <t>Обеспечение 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</si>
  <si>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</si>
  <si>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</si>
  <si>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</si>
  <si>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</si>
  <si>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</si>
  <si>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Гражданская оборона</t>
  </si>
  <si>
    <t>Национальная экономика</t>
  </si>
  <si>
    <t>Дорожное хозяйство (дорожные фонды)</t>
  </si>
  <si>
    <t>Жилищно – 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</si>
  <si>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</si>
  <si>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</si>
  <si>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</si>
  <si>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</si>
  <si>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Молодёжная политика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</si>
  <si>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</si>
  <si>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</si>
  <si>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</si>
  <si>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</si>
  <si>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</si>
  <si>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</si>
  <si>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</si>
  <si>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сельского поселения</t>
  </si>
  <si>
    <t xml:space="preserve">решением Совета Бойкопонурского                                                                           </t>
  </si>
  <si>
    <t xml:space="preserve">сельского поселения Калининского района                                                                                                                </t>
  </si>
  <si>
    <t>района</t>
  </si>
  <si>
    <t>Распределение бюджетных ассигнований по разделам и подразделам классификации расходов бюджетов на 2024 год</t>
  </si>
  <si>
    <t xml:space="preserve">Калининского района                                                                         </t>
  </si>
  <si>
    <t>Бойкопонурского сельского поселения</t>
  </si>
  <si>
    <t>№ п/п</t>
  </si>
  <si>
    <t xml:space="preserve">Наименование </t>
  </si>
  <si>
    <t>ЦСР</t>
  </si>
  <si>
    <t>ВР</t>
  </si>
  <si>
    <t>ВСЕГО:</t>
  </si>
  <si>
    <t xml:space="preserve">Муниципальная программа Бойкопонурского сельского поселения Калининского района "Организация муниципального управления" </t>
  </si>
  <si>
    <t>01 0 00 00000</t>
  </si>
  <si>
    <t>Обеспечение деятельности высшего должностного лица Бойкопонурского сельского поселения Калининского района</t>
  </si>
  <si>
    <t>01 1 00 00000</t>
  </si>
  <si>
    <t>Расходы на обеспечение деятельности высшего должностного лица Бойкопонурского сельского поселения Калининского района</t>
  </si>
  <si>
    <t>01 1 00 00190</t>
  </si>
  <si>
    <t>Обеспечение выполнения функций аппарата администрации Бойкопонурского сельского поселения Калининского района</t>
  </si>
  <si>
    <t>01 2 00 00000</t>
  </si>
  <si>
    <t>Расходы на обеспечение функций органов местного самоуправления Бойкопонурского сельского поселения Калининского района</t>
  </si>
  <si>
    <t>01 2 00 00190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</si>
  <si>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</si>
  <si>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</si>
  <si>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Мероприятия по созданию и организации деятельности административных комиссии</t>
  </si>
  <si>
    <t>01 2 00 60190</t>
  </si>
  <si>
    <t>Мероприятия по другим общегосударственным вопросам администрации Бойкопонурского сельского поселения Калининского района</t>
  </si>
  <si>
    <t>01 3 00 00000</t>
  </si>
  <si>
    <t xml:space="preserve">Обеспечение деятельности администрации Бойкопонурского сельского поселения Калининского района по укреплению материально-технической базы и прочим расходам </t>
  </si>
  <si>
    <t>01 3 00 10160</t>
  </si>
  <si>
    <t>Выполнение функций территориальных органов местного самоуправления</t>
  </si>
  <si>
    <t>01 3 00 10290</t>
  </si>
  <si>
    <t>Социальное обеспечение и иные выплаты населению</t>
  </si>
  <si>
    <t xml:space="preserve">Обеспечение деятельности представительного органа власти Бойкопонурского сельского поселения  Калининского района </t>
  </si>
  <si>
    <t>01 4 00 00000</t>
  </si>
  <si>
    <t>Расходы на обеспечение деятельности представительного органа власти Бойкопонурского сельского поселения</t>
  </si>
  <si>
    <t>01 4 00 00190</t>
  </si>
  <si>
    <t xml:space="preserve">Обеспечение деятельности контрольно-счетной палаты </t>
  </si>
  <si>
    <t>01 5 00 00000</t>
  </si>
  <si>
    <t xml:space="preserve">Расходы на обеспечение деятельности контрольно-счетной палаты </t>
  </si>
  <si>
    <t>01 5 00 20020</t>
  </si>
  <si>
    <t>Межбюджетные трансферты</t>
  </si>
  <si>
    <t>Финансовое обеспечение непредвиденных расходов</t>
  </si>
  <si>
    <t>01 6 00 00000</t>
  </si>
  <si>
    <t>Финансовое обеспечение непредвиденных расходов администрации Бойкопонурского сельского поселения Калининского района</t>
  </si>
  <si>
    <t>01 6 00 10010</t>
  </si>
  <si>
    <t>800 </t>
  </si>
  <si>
    <t>Мероприятия по осуществлению первичного воинского учета на территориях, где отсутствуют военные комиссариаты</t>
  </si>
  <si>
    <t>01 7 00 00000</t>
  </si>
  <si>
    <t>Осуществление первичного воинского учета на территориях, где отсутствуют военные комиссариаты</t>
  </si>
  <si>
    <t>01 7 00 51180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</si>
  <si>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</si>
  <si>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Бойкопонурского сельского поселения Калининского района "Обеспечение безопасности населения  Бойкопонурского сельского поселения Калининского района"</t>
  </si>
  <si>
    <t>02 0 00 00000</t>
  </si>
  <si>
    <t>Мероприятия  по защите населения и территории от чрезвычайных ситуаций природного и техногенного характера, пожарной безопасности</t>
  </si>
  <si>
    <t>02 2 00 00000</t>
  </si>
  <si>
    <t>Обеспечение защиты населения и территории от чрезвычайных ситуаций природного и техногенного характера, пожарной безопасности на территории Бойкопонурского сельского поселения Калининского района</t>
  </si>
  <si>
    <t>02 2 00 10300</t>
  </si>
  <si>
    <t>Мероприятия по обеспечению гражданской обороны</t>
  </si>
  <si>
    <t>Мероприятия по обеспечению гражданской обороны на территории Бойкопонурского сельского поселения Калининского района</t>
  </si>
  <si>
    <t>Муниципальная программа Бойкопонурского сельского поселения Калининского района "Дорожное хозяйство"</t>
  </si>
  <si>
    <t>04 0 00 00000</t>
  </si>
  <si>
    <t>Содержание дорог местного значения</t>
  </si>
  <si>
    <t>04 4 00 00000</t>
  </si>
  <si>
    <t>Текущий ремонт и содержание дорог</t>
  </si>
  <si>
    <t>04 4 00 10320</t>
  </si>
  <si>
    <t>Безопасность дорожного движения на территории</t>
  </si>
  <si>
    <t>04 4 00 10330</t>
  </si>
  <si>
    <t>Муниципальная программа Бойкопонурского сельского поселения Калининского района "Развитие жилищно-коммунального хозяйства Бойкопонурского сельского поселения Калининского района"</t>
  </si>
  <si>
    <t>05 0 00 00000</t>
  </si>
  <si>
    <t>Организация тепло, газо, водоснабжения в населенных пунктах поселения</t>
  </si>
  <si>
    <t>05 1 00 00000</t>
  </si>
  <si>
    <t>Расходы на организацию тепло, газо, водоснабжения в населенных пунктах Бойкопонурского сельского поселения</t>
  </si>
  <si>
    <t>05 1 00 10390</t>
  </si>
  <si>
    <t>Содержание и ремонт уличного освещения населенных пунктов сельского поселения</t>
  </si>
  <si>
    <t>05 2 00 00000</t>
  </si>
  <si>
    <t>05 2 00 10330</t>
  </si>
  <si>
    <t>Закупки товаров, работ и услуг для обеспечения государственных (муниципальных) нужд</t>
  </si>
  <si>
    <t>Мероприятия по благоустройству территории поселения</t>
  </si>
  <si>
    <t>05 3 00 00000</t>
  </si>
  <si>
    <t>05 3 00 10340</t>
  </si>
  <si>
    <t>Мероприятия на содержание мест захоронения</t>
  </si>
  <si>
    <t>05 4 00 00000</t>
  </si>
  <si>
    <t>Содержание мест захоронения</t>
  </si>
  <si>
    <t>05 4 00 10350</t>
  </si>
  <si>
    <t>Прочие мероприятия по благоустройству территории поселения</t>
  </si>
  <si>
    <t>05 5 00 00000</t>
  </si>
  <si>
    <t>Расходы на прочие мероприятия по благоустройству территории Бойкопонурского сельского поселения</t>
  </si>
  <si>
    <t>05 5 00 10360</t>
  </si>
  <si>
    <t xml:space="preserve">Обеспечение деятельности специализированной службы по вопросам похоронного дела </t>
  </si>
  <si>
    <t>05 6 00 20030</t>
  </si>
  <si>
    <t>Расходы на обеспечение деятельности специализированной службы по вопросам похоронного дела</t>
  </si>
  <si>
    <t>Муниципальная программа Бойкопонурского сельского поселения Калининского района "Развитие молодежной политики"</t>
  </si>
  <si>
    <t>06 0 00 00000</t>
  </si>
  <si>
    <t>Молодежная политика и оздоровление детей</t>
  </si>
  <si>
    <t>06 1 00 00000</t>
  </si>
  <si>
    <t>Мероприятия в области молодежной политики</t>
  </si>
  <si>
    <t>06 1 00 10190</t>
  </si>
  <si>
    <t>Муниципальная программа Бойкопонурского сельского поселения Калининского района «"Развитие культуры  в Бойкопонурском сельском поселении Калининского района"</t>
  </si>
  <si>
    <t>07 0 00 00000</t>
  </si>
  <si>
    <t>Мероприятия по предоставлению субсидий бюджетным, автономным и иным некоммерческим организациям на выполнение муниципального задания</t>
  </si>
  <si>
    <t>07 1 00 00000</t>
  </si>
  <si>
    <t>Расходы по обеспечению деятельности муниципальных бюджетных учреждений Бойкопонурского сельского поселения Калининского района на выполнение муниципального задания</t>
  </si>
  <si>
    <t>07 1 00 00590</t>
  </si>
  <si>
    <t>Предоставление субсидий бюджетным, автономным учреждениям и иным некоммерческим организациям</t>
  </si>
  <si>
    <t>Мероприятия по сохранению, использованию, популяризации и охране объектов культурного наследия</t>
  </si>
  <si>
    <t>07 3 00 00000</t>
  </si>
  <si>
    <t>Расходы на мероприятие по сохранению, использованию, популяризации и охране объектов культурного наследия на территории Бойкопонурского сельского поселения</t>
  </si>
  <si>
    <t>07 3 00 10080</t>
  </si>
  <si>
    <t>Мероприятия по обеспечению деятельности МКУ «Библиотечная система Бойкопонурского сельского поселения»</t>
  </si>
  <si>
    <t>07 4 00 00000</t>
  </si>
  <si>
    <t>Совершенствование деятельности в области библиотечного обслуживания населения</t>
  </si>
  <si>
    <t>07 4 00 00590</t>
  </si>
  <si>
    <t>Муниципальная программа Бойкопонурского сельского поселения Калининского района "Развитие  физической культуры и спорта в Бойкопонурском сельском поселении Калининского района"</t>
  </si>
  <si>
    <t>08 0 00 00000</t>
  </si>
  <si>
    <t>Мероприятия по развитию физической культуры и спорта</t>
  </si>
  <si>
    <t>08 1 00 00000</t>
  </si>
  <si>
    <t>Расходы на мероприятия по развитию физической культуры и спорта</t>
  </si>
  <si>
    <t>08 1 00 10070</t>
  </si>
  <si>
    <t>Непрограммные мероприятия деятельности бюджета сельского поселения</t>
  </si>
  <si>
    <t>51 0 00 00000</t>
  </si>
  <si>
    <t>Осуществление отдельных полномочий по осуществлению внутреннего финансового контроля</t>
  </si>
  <si>
    <t>51 1 00 00000</t>
  </si>
  <si>
    <t>Расходы на осуществление отдельных полномочий по осуществлению финансового внутреннего контроля</t>
  </si>
  <si>
    <t>51 1 00 20010</t>
  </si>
  <si>
    <t>Поддержка ветеранских организаций Бойкопонурского сельского поселения Калининского района</t>
  </si>
  <si>
    <t>51 2 00 00000</t>
  </si>
  <si>
    <t>Расходы на поддержку ветеранских организаций Бойкопонурского сельского поселения Калининского района</t>
  </si>
  <si>
    <t>51 2 00 10010</t>
  </si>
  <si>
    <t>54 0 00 00000</t>
  </si>
  <si>
    <t>Процентные платежи по муниципальному долгу</t>
  </si>
  <si>
    <t>54 2 00 00000</t>
  </si>
  <si>
    <t>54 2 00 10020</t>
  </si>
  <si>
    <t xml:space="preserve"> О.Г. Очкась</t>
  </si>
  <si>
    <t>1.1.</t>
  </si>
  <si>
    <t>Вед</t>
  </si>
  <si>
    <t>Рз</t>
  </si>
  <si>
    <t>ПР</t>
  </si>
  <si>
    <t>Совет Бойкопонурского сельского поселения Калининского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</si>
  <si>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</si>
  <si>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власти</t>
  </si>
  <si>
    <t>Администрация Бойкопонурского сельского поселения Калининского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</si>
  <si>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</si>
  <si>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</si>
  <si>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</si>
  <si>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t>Жилищно-коммунальное хозяйство</t>
  </si>
  <si>
    <t>Молодежная политика</t>
  </si>
  <si>
    <t xml:space="preserve">Культура и кинематография </t>
  </si>
  <si>
    <t>Муниципальная программа Бойкопонурского сельского поселения Калининского района "Развитие культуры  в Бойкопонурском сельском поселении Калининского района"</t>
  </si>
  <si>
    <t>Мероприятия по обеспечению деятельности МКУ "Библиотечная система Бойкопонурского сельского поселения"</t>
  </si>
  <si>
    <t>Управление муниципальным долгом и муниципальными финансовыми активами</t>
  </si>
  <si>
    <t xml:space="preserve"> </t>
  </si>
  <si>
    <t>1.</t>
  </si>
  <si>
    <t>2.</t>
  </si>
  <si>
    <t xml:space="preserve">Источники внутреннего финансирования дефицита бюджета поселения, перечень статей источников финансирования дефицитов бюджетов </t>
  </si>
  <si>
    <t>№</t>
  </si>
  <si>
    <t>п/п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</si>
  <si>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</si>
  <si>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3.</t>
  </si>
  <si>
    <t>4.</t>
  </si>
  <si>
    <t>992 01030000 00 0000 000</t>
  </si>
  <si>
    <t>Бюджетные кредиты от других бюджетов бюджетной системы Российской Федерации</t>
  </si>
  <si>
    <t>992 01030000 00 0000 700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</si>
  <si>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</si>
  <si>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992 01030000 10 0000 710</t>
  </si>
  <si>
    <t>Получение бюджетных  кредитов от других бюджетов  бюджетной системы Российской Федерации муниципальным бюджетом в валюте Российской Федерации</t>
  </si>
  <si>
    <t>992 01030000 10 0000 800</t>
  </si>
  <si>
    <t>Погашение бюджетных кредитов, полученных от других бюджетов  бюджетной системы Российской Федерации в валюте Российской Федерации</t>
  </si>
  <si>
    <t>992 01030000 10 0000 810</t>
  </si>
  <si>
    <t>Погашение бюджетами субъектов Российской Федерации  кредитов от других бюджетов  бюджетной системы Российской Федерации в валюте Российской Федерации</t>
  </si>
  <si>
    <t>992 01050000 00 0000 000</t>
  </si>
  <si>
    <t>Изменение остатков средств на счетах по учёту средств бюджета</t>
  </si>
  <si>
    <t>992 01050200 00 0000 500</t>
  </si>
  <si>
    <t>Увеличение прочих остатков средств бюджетов</t>
  </si>
  <si>
    <t>992 01050201 00 0000 510</t>
  </si>
  <si>
    <t>992 01050201 10 0000 510</t>
  </si>
  <si>
    <t>992 01050000 00 0000 600</t>
  </si>
  <si>
    <t>Уменьшение остатков средств бюджетов</t>
  </si>
  <si>
    <t>992 01050201 00 0000 610</t>
  </si>
  <si>
    <t>992 01050201 10 0000 610</t>
  </si>
  <si>
    <t>О.Г.Очкась</t>
  </si>
  <si>
    <t>Увеличение прочих остатков денежных  средств бюджетов</t>
  </si>
  <si>
    <t>Увеличение прочих остатков денежных  средств муниципальных бюджетов</t>
  </si>
  <si>
    <t>Уменьшение прочих остатков денежных  средств бюджетов</t>
  </si>
  <si>
    <t>Уменьшение прочих остатков денежных  средств муниципальных бюджетов</t>
  </si>
  <si>
    <t>УТВЕРЖДЕНО</t>
  </si>
  <si>
    <t>ПРИЛОЖЕНИЕ №4</t>
  </si>
  <si>
    <t>Решением Совета Бойкопонурского</t>
  </si>
  <si>
    <t>Калининского района</t>
  </si>
  <si>
    <t>Распределение бюджетных ассигнований по целевым статьям (муниципальным программам и непрограммным мероприятиям деятельности), группам видов расходов классификации расходов бюджетов на 2024 год</t>
  </si>
  <si>
    <t>ПРИЛОЖЕНИЕ №5</t>
  </si>
  <si>
    <t>ПРИЛОЖЕНИЕ №6</t>
  </si>
  <si>
    <t>1.2.</t>
  </si>
  <si>
    <t>1,2.1.</t>
  </si>
  <si>
    <t>1.2.2.</t>
  </si>
  <si>
    <t>1.3.</t>
  </si>
  <si>
    <t>1.3.2.</t>
  </si>
  <si>
    <t>1.3.3.</t>
  </si>
  <si>
    <t>1.4.</t>
  </si>
  <si>
    <t>1.5.</t>
  </si>
  <si>
    <t>1.6..</t>
  </si>
  <si>
    <t>1.7.</t>
  </si>
  <si>
    <t>2.1.</t>
  </si>
  <si>
    <t>4.1.</t>
  </si>
  <si>
    <t>5.1.</t>
  </si>
  <si>
    <t xml:space="preserve"> Расходы на формирование комфортной городской среды</t>
  </si>
  <si>
    <t xml:space="preserve">                                                                                                                        (тыс.руб.)                                                                 </t>
  </si>
  <si>
    <t>2024 год</t>
  </si>
  <si>
    <t>2 02 25555 10 0000 150</t>
  </si>
  <si>
    <t>05 3 F2 55550</t>
  </si>
  <si>
    <t>01</t>
  </si>
  <si>
    <t>03</t>
  </si>
  <si>
    <t>00</t>
  </si>
  <si>
    <t>00000</t>
  </si>
  <si>
    <t>00190</t>
  </si>
  <si>
    <t>02</t>
  </si>
  <si>
    <t>04</t>
  </si>
  <si>
    <t>08</t>
  </si>
  <si>
    <t>07</t>
  </si>
  <si>
    <t>05</t>
  </si>
  <si>
    <t>09</t>
  </si>
  <si>
    <t>200</t>
  </si>
  <si>
    <t>Ведомственная структура расходов бюджета  поселения  на 2024 год</t>
  </si>
  <si>
    <t>на 2024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</si>
  <si>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</si>
  <si>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</si>
  <si>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</si>
  <si>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</si>
  <si>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</si>
  <si>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</si>
  <si>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</si>
  <si>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</si>
  <si>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</si>
  <si>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</si>
  <si>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</si>
  <si>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</si>
  <si>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</si>
  <si>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</si>
  <si>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</si>
  <si>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</si>
  <si>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</si>
  <si>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</si>
  <si>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0505</t>
  </si>
  <si>
    <t>0700</t>
  </si>
  <si>
    <t>0707</t>
  </si>
  <si>
    <t>0800</t>
  </si>
  <si>
    <t>0801</t>
  </si>
  <si>
    <t>0804</t>
  </si>
  <si>
    <t>F2</t>
  </si>
  <si>
    <t>Субсидии бюджетам сельских поселений на реализацию программ формирования современной городской среды</t>
  </si>
  <si>
    <t>Субвенции бюджетам сельских поселений на 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</si>
  <si>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 районов</t>
  </si>
  <si>
    <t>Дотации бюджетам сельских поселений на выравнивание уровня бюджетной обеспеченности из бюджета субъекта Российской Федерации</t>
  </si>
  <si>
    <t xml:space="preserve">                   решением Совета Бойкопонурского сельского                                                                          </t>
  </si>
  <si>
    <t xml:space="preserve">                            поселения Калининского района                                                                                                                </t>
  </si>
  <si>
    <t>Начальник финансового отдела администрации Бойкопонурского                                                            сельского поселения Калининского района                                      О.Г. Очкась</t>
  </si>
  <si>
    <t xml:space="preserve">               Безвозмездные поступления из бюджетов бюджетной системы</t>
  </si>
  <si>
    <t>Функционирование высшего должностного лица субъекта Российской Федерации и муниципального образования</t>
  </si>
  <si>
    <t>Начальник финансового отдела администрации Бойкопонурского     сельского поселения Калининского района</t>
  </si>
  <si>
    <t>00590</t>
  </si>
  <si>
    <t xml:space="preserve">Другие вопросы в области национальной экономики </t>
  </si>
  <si>
    <t>0412</t>
  </si>
  <si>
    <t>5.2</t>
  </si>
  <si>
    <t>5.3</t>
  </si>
  <si>
    <t>5.4</t>
  </si>
  <si>
    <t>5.5</t>
  </si>
  <si>
    <t>6</t>
  </si>
  <si>
    <t>7</t>
  </si>
  <si>
    <t>7.1</t>
  </si>
  <si>
    <t>7.2</t>
  </si>
  <si>
    <t>8</t>
  </si>
  <si>
    <t>1</t>
  </si>
  <si>
    <t>9</t>
  </si>
  <si>
    <t>9.1</t>
  </si>
  <si>
    <t>9.2</t>
  </si>
  <si>
    <t>10</t>
  </si>
  <si>
    <t>5.3.1</t>
  </si>
  <si>
    <t>06</t>
  </si>
  <si>
    <t>992</t>
  </si>
  <si>
    <t>0</t>
  </si>
  <si>
    <t>10340</t>
  </si>
  <si>
    <t>3</t>
  </si>
  <si>
    <t>Дотации бюджетам бюджетной системы Российской Федерации</t>
  </si>
  <si>
    <t>Расходы на организацию уличного освещения</t>
  </si>
  <si>
    <t>4.2</t>
  </si>
  <si>
    <t>Источники внутреннего финансирования дефицита бюджета</t>
  </si>
  <si>
    <t>992 01 000000 00 0000 000</t>
  </si>
  <si>
    <t>05 6 00 00000</t>
  </si>
  <si>
    <t>2 07 05000 10 0000 150</t>
  </si>
  <si>
    <t>Прочие безвозмездные поступления в бюджеты сельских поселений</t>
  </si>
  <si>
    <t xml:space="preserve">Прочие безвозмездные поступления </t>
  </si>
  <si>
    <t>2 07 00000 00 0000 000</t>
  </si>
  <si>
    <t>10440</t>
  </si>
  <si>
    <t>05 3 00 10440</t>
  </si>
  <si>
    <t>2</t>
  </si>
  <si>
    <t>S0640</t>
  </si>
  <si>
    <t>600</t>
  </si>
  <si>
    <t>202 2 9999 10 0000 150</t>
  </si>
  <si>
    <t>Прочие субсидии бюджетам сельских поселений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</si>
  <si>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</t>
  </si>
  <si>
    <t>07 2 00 S0640</t>
  </si>
  <si>
    <t>07 2 00 00000</t>
  </si>
  <si>
    <t>Мероприятия по ремонту и укреплению материально технической базы муниципальных учреждений культуры</t>
  </si>
  <si>
    <t>7.4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</si>
  <si>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 и (или)детских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</si>
  <si>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Мероприятия по капитальному ремонту МБУ- Бойкопонурская централизованная клубная система х. Бойкопонура ул. Бойко,1Б Калининский район</t>
  </si>
  <si>
    <t>Расходы на формирование комфортной городской среды</t>
  </si>
  <si>
    <t>2 02 40000 00 0000 150</t>
  </si>
  <si>
    <t>2 02 49999 10 0000 150</t>
  </si>
  <si>
    <t>Прочие межбюджетные трансферты, передаваемые бюджетам сельских поселений</t>
  </si>
  <si>
    <t>Иные межбюджетные трансферты</t>
  </si>
  <si>
    <t xml:space="preserve">УТВЕРЖДЕНО                                                                                                                                               решением Совета  Бойкопонурского                                                                         сельского поселения Калининского района </t>
  </si>
  <si>
    <t xml:space="preserve"> Калининского района                                                                                                     О.Г. Очкась</t>
  </si>
  <si>
    <t>Расходы на приобретение специальной техники</t>
  </si>
  <si>
    <t>05 1 00 60200</t>
  </si>
  <si>
    <t>60200</t>
  </si>
  <si>
    <t>202 16001 10 0000 150</t>
  </si>
  <si>
    <t>Обеспечение проведение выборов и референдумов</t>
  </si>
  <si>
    <t>51</t>
  </si>
  <si>
    <t>Проведение выборов сельского поселения</t>
  </si>
  <si>
    <t>4</t>
  </si>
  <si>
    <t>Расходы на проведение выборов сельского поселения</t>
  </si>
  <si>
    <t>10280</t>
  </si>
  <si>
    <t>800</t>
  </si>
  <si>
    <t>5.7</t>
  </si>
  <si>
    <t>9.3</t>
  </si>
  <si>
    <t xml:space="preserve">51 4 00 10280 </t>
  </si>
  <si>
    <t xml:space="preserve">51 4 00 00000 </t>
  </si>
  <si>
    <t>0107</t>
  </si>
  <si>
    <t>11</t>
  </si>
  <si>
    <t>5</t>
  </si>
  <si>
    <t>10370</t>
  </si>
  <si>
    <t>05 5 00 10370</t>
  </si>
  <si>
    <t>1563,9</t>
  </si>
  <si>
    <t>993,0</t>
  </si>
  <si>
    <t>1726</t>
  </si>
  <si>
    <t xml:space="preserve">от 20.12.2024     №   21                                                           </t>
  </si>
  <si>
    <t xml:space="preserve">                            от 20.12.2024 № 21</t>
  </si>
  <si>
    <t>от 20.12.2024 № 21</t>
  </si>
  <si>
    <t>от 20.12.2024 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</si>
</sst>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1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FFFF"/>
      <name val="Times New Roman"/>
      <family val="1"/>
      <charset val="204"/>
    </font>
    <font>
      <b/>
      <sz val="16"/>
      <color rgb="FF92D050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6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sz val="16"/>
      <color rgb="FF00B0F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92D050"/>
      <name val="Calibri"/>
      <family val="2"/>
      <charset val="204"/>
      <scheme val="minor"/>
    </font>
    <font>
      <sz val="16"/>
      <color rgb="FF00B05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" fontId="4" fillId="0" borderId="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20" fillId="0" borderId="6" xfId="0" applyNumberFormat="1" applyFont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1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1" fillId="0" borderId="0" xfId="0" applyFont="1" applyAlignment="1">
      <alignment horizontal="right"/>
    </xf>
    <xf numFmtId="0" fontId="11" fillId="0" borderId="1" xfId="0" applyFont="1" applyBorder="1"/>
    <xf numFmtId="165" fontId="0" fillId="0" borderId="0" xfId="0" applyNumberFormat="1"/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9" fillId="3" borderId="5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3" borderId="17" xfId="0" applyNumberFormat="1" applyFont="1" applyFill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" fontId="11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23" fillId="0" borderId="0" xfId="0" applyFont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9" fillId="3" borderId="12" xfId="0" applyNumberFormat="1" applyFont="1" applyFill="1" applyBorder="1" applyAlignment="1">
      <alignment horizontal="right" vertical="center"/>
    </xf>
    <xf numFmtId="164" fontId="11" fillId="3" borderId="5" xfId="0" applyNumberFormat="1" applyFont="1" applyFill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2" fontId="4" fillId="0" borderId="6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wrapText="1"/>
    </xf>
    <xf numFmtId="49" fontId="11" fillId="0" borderId="10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1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164" fontId="5" fillId="3" borderId="1" xfId="0" applyNumberFormat="1" applyFont="1" applyFill="1" applyBorder="1" applyAlignment="1">
      <alignment horizontal="right" vertical="center"/>
    </xf>
    <xf numFmtId="0" fontId="27" fillId="0" borderId="0" xfId="0" applyFont="1"/>
    <xf numFmtId="49" fontId="28" fillId="0" borderId="0" xfId="0" applyNumberFormat="1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NumberFormat="1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49" fontId="32" fillId="0" borderId="0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right" vertical="center"/>
    </xf>
    <xf numFmtId="164" fontId="33" fillId="0" borderId="1" xfId="0" applyNumberFormat="1" applyFont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/>
    <xf numFmtId="0" fontId="34" fillId="0" borderId="0" xfId="0" applyNumberFormat="1" applyFont="1" applyFill="1" applyBorder="1" applyAlignment="1">
      <alignment horizontal="right"/>
    </xf>
    <xf numFmtId="0" fontId="35" fillId="0" borderId="0" xfId="0" applyFont="1"/>
    <xf numFmtId="0" fontId="37" fillId="0" borderId="0" xfId="0" applyFont="1"/>
    <xf numFmtId="164" fontId="36" fillId="0" borderId="0" xfId="0" applyNumberFormat="1" applyFont="1"/>
    <xf numFmtId="164" fontId="38" fillId="0" borderId="0" xfId="0" applyNumberFormat="1" applyFont="1" applyFill="1" applyBorder="1" applyAlignment="1">
      <alignment horizontal="center" vertical="center"/>
    </xf>
    <xf numFmtId="164" fontId="33" fillId="0" borderId="6" xfId="0" applyNumberFormat="1" applyFont="1" applyBorder="1" applyAlignment="1">
      <alignment horizontal="center" vertical="center"/>
    </xf>
    <xf numFmtId="165" fontId="39" fillId="0" borderId="6" xfId="0" applyNumberFormat="1" applyFont="1" applyBorder="1" applyAlignment="1">
      <alignment horizontal="center" vertical="center"/>
    </xf>
    <xf numFmtId="165" fontId="33" fillId="0" borderId="6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165" fontId="19" fillId="3" borderId="6" xfId="0" applyNumberFormat="1" applyFont="1" applyFill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164" fontId="40" fillId="0" borderId="6" xfId="0" applyNumberFormat="1" applyFont="1" applyBorder="1" applyAlignment="1">
      <alignment horizontal="right" vertical="center"/>
    </xf>
    <xf numFmtId="164" fontId="40" fillId="0" borderId="4" xfId="0" applyNumberFormat="1" applyFont="1" applyBorder="1" applyAlignment="1">
      <alignment horizontal="right"/>
    </xf>
    <xf numFmtId="165" fontId="40" fillId="0" borderId="6" xfId="0" applyNumberFormat="1" applyFont="1" applyFill="1" applyBorder="1" applyAlignment="1">
      <alignment horizontal="right" vertical="center"/>
    </xf>
    <xf numFmtId="165" fontId="40" fillId="0" borderId="6" xfId="0" applyNumberFormat="1" applyFont="1" applyBorder="1" applyAlignment="1">
      <alignment horizontal="right" vertical="center"/>
    </xf>
    <xf numFmtId="165" fontId="40" fillId="0" borderId="1" xfId="0" applyNumberFormat="1" applyFont="1" applyBorder="1" applyAlignment="1">
      <alignment horizontal="right" vertical="center"/>
    </xf>
    <xf numFmtId="165" fontId="39" fillId="3" borderId="1" xfId="0" applyNumberFormat="1" applyFont="1" applyFill="1" applyBorder="1" applyAlignment="1">
      <alignment horizontal="right" vertical="center"/>
    </xf>
    <xf numFmtId="164" fontId="33" fillId="0" borderId="5" xfId="0" applyNumberFormat="1" applyFont="1" applyBorder="1" applyAlignment="1">
      <alignment horizontal="right" vertical="center"/>
    </xf>
    <xf numFmtId="165" fontId="39" fillId="0" borderId="1" xfId="0" applyNumberFormat="1" applyFont="1" applyBorder="1" applyAlignment="1">
      <alignment horizontal="right" vertical="center"/>
    </xf>
    <xf numFmtId="165" fontId="33" fillId="0" borderId="5" xfId="0" applyNumberFormat="1" applyFont="1" applyBorder="1" applyAlignment="1">
      <alignment horizontal="right" vertical="center"/>
    </xf>
    <xf numFmtId="165" fontId="33" fillId="0" borderId="1" xfId="0" applyNumberFormat="1" applyFont="1" applyBorder="1" applyAlignment="1">
      <alignment horizontal="right" vertical="center"/>
    </xf>
    <xf numFmtId="164" fontId="39" fillId="3" borderId="1" xfId="0" applyNumberFormat="1" applyFont="1" applyFill="1" applyBorder="1" applyAlignment="1">
      <alignment horizontal="right" vertical="center"/>
    </xf>
    <xf numFmtId="164" fontId="39" fillId="0" borderId="1" xfId="0" applyNumberFormat="1" applyFont="1" applyBorder="1" applyAlignment="1">
      <alignment horizontal="right" vertical="center"/>
    </xf>
    <xf numFmtId="164" fontId="33" fillId="5" borderId="5" xfId="0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1" fillId="0" borderId="1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A4" sqref="A4:C4"/>
    </sheetView>
  </sheetViews>
  <sheetFormatPr defaultRowHeight="15.75" x14ac:dyDescent="0.25"/>
  <cols>
    <col min="1" max="1" width="21.625" customWidth="1"/>
    <col min="2" max="2" width="66" customWidth="1"/>
    <col min="3" max="4" width="11.75" customWidth="1"/>
    <col min="7" max="7" width="16.125" customWidth="1"/>
  </cols>
  <sheetData>
    <row r="1" spans="1:7" ht="20.25" customHeight="1" x14ac:dyDescent="0.3">
      <c r="A1" s="258"/>
      <c r="B1" s="268" t="s">
        <v>40</v>
      </c>
      <c r="C1" s="266" t="s">
        <v>40</v>
      </c>
      <c r="D1" s="266"/>
    </row>
    <row r="2" spans="1:7" ht="60.75" customHeight="1" x14ac:dyDescent="0.3">
      <c r="A2" s="258"/>
      <c r="B2" s="268" t="s">
        <v>390</v>
      </c>
      <c r="C2" s="258"/>
      <c r="D2" s="258"/>
    </row>
    <row r="3" spans="1:7" ht="21" customHeight="1" x14ac:dyDescent="0.3">
      <c r="A3" s="258"/>
      <c r="B3" s="268" t="s">
        <v>415</v>
      </c>
      <c r="C3" s="258"/>
      <c r="D3" s="258"/>
    </row>
    <row r="4" spans="1:7" ht="42" customHeight="1" thickBot="1" x14ac:dyDescent="0.3">
      <c r="A4" s="350" t="s">
        <v>0</v>
      </c>
      <c r="B4" s="350"/>
      <c r="C4" s="350"/>
    </row>
    <row r="5" spans="1:7" ht="19.5" thickBot="1" x14ac:dyDescent="0.35">
      <c r="A5" s="161"/>
      <c r="B5" s="263" t="s">
        <v>1</v>
      </c>
      <c r="C5" s="280" t="s">
        <v>2</v>
      </c>
    </row>
    <row r="6" spans="1:7" x14ac:dyDescent="0.25">
      <c r="A6" s="348" t="s">
        <v>3</v>
      </c>
      <c r="B6" s="351" t="s">
        <v>1</v>
      </c>
      <c r="C6" s="348" t="s">
        <v>4</v>
      </c>
    </row>
    <row r="7" spans="1:7" ht="16.5" thickBot="1" x14ac:dyDescent="0.3">
      <c r="A7" s="349"/>
      <c r="B7" s="352"/>
      <c r="C7" s="349"/>
    </row>
    <row r="8" spans="1:7" ht="37.5" customHeight="1" thickBot="1" x14ac:dyDescent="0.3">
      <c r="A8" s="164" t="s">
        <v>5</v>
      </c>
      <c r="B8" s="265" t="s">
        <v>6</v>
      </c>
      <c r="C8" s="269">
        <f>C9+C10+C11+C12+C13+C14+C15</f>
        <v>33561.1</v>
      </c>
    </row>
    <row r="9" spans="1:7" ht="27.75" customHeight="1" thickBot="1" x14ac:dyDescent="0.3">
      <c r="A9" s="165" t="s">
        <v>7</v>
      </c>
      <c r="B9" s="264" t="s">
        <v>8</v>
      </c>
      <c r="C9" s="270">
        <v>4200</v>
      </c>
    </row>
    <row r="10" spans="1:7" ht="39" customHeight="1" thickBot="1" x14ac:dyDescent="0.3">
      <c r="A10" s="165" t="s">
        <v>9</v>
      </c>
      <c r="B10" s="260" t="s">
        <v>10</v>
      </c>
      <c r="C10" s="271">
        <v>3544.5</v>
      </c>
      <c r="D10">
        <v>3479.1</v>
      </c>
      <c r="E10" s="305">
        <f>C10-D10</f>
        <v>65.400000000000091</v>
      </c>
    </row>
    <row r="11" spans="1:7" ht="30.75" customHeight="1" thickBot="1" x14ac:dyDescent="0.3">
      <c r="A11" s="166" t="s">
        <v>11</v>
      </c>
      <c r="B11" s="260" t="s">
        <v>12</v>
      </c>
      <c r="C11" s="228">
        <v>20421.400000000001</v>
      </c>
    </row>
    <row r="12" spans="1:7" ht="51.75" customHeight="1" thickBot="1" x14ac:dyDescent="0.3">
      <c r="A12" s="167" t="s">
        <v>13</v>
      </c>
      <c r="B12" s="260" t="s">
        <v>14</v>
      </c>
      <c r="C12" s="272">
        <v>1500</v>
      </c>
    </row>
    <row r="13" spans="1:7" ht="31.5" customHeight="1" thickBot="1" x14ac:dyDescent="0.3">
      <c r="A13" s="165" t="s">
        <v>15</v>
      </c>
      <c r="B13" s="260" t="s">
        <v>16</v>
      </c>
      <c r="C13" s="272">
        <v>3800</v>
      </c>
    </row>
    <row r="14" spans="1:7" ht="71.25" customHeight="1" thickBot="1" x14ac:dyDescent="0.3">
      <c r="A14" s="165" t="s">
        <v>17</v>
      </c>
      <c r="B14" s="262" t="s">
        <v>18</v>
      </c>
      <c r="C14" s="272">
        <v>51</v>
      </c>
    </row>
    <row r="15" spans="1:7" ht="30.75" customHeight="1" thickBot="1" x14ac:dyDescent="0.3">
      <c r="A15" s="165" t="s">
        <v>19</v>
      </c>
      <c r="B15" s="262" t="s">
        <v>20</v>
      </c>
      <c r="C15" s="272">
        <v>44.2</v>
      </c>
      <c r="D15">
        <v>109</v>
      </c>
      <c r="E15" s="305">
        <f>C15-D15</f>
        <v>-64.8</v>
      </c>
    </row>
    <row r="16" spans="1:7" ht="31.5" customHeight="1" thickBot="1" x14ac:dyDescent="0.3">
      <c r="A16" s="164" t="s">
        <v>21</v>
      </c>
      <c r="B16" s="259" t="s">
        <v>22</v>
      </c>
      <c r="C16" s="273">
        <f>C17</f>
        <v>68099.100000000006</v>
      </c>
      <c r="D16" s="194"/>
      <c r="G16" s="314"/>
    </row>
    <row r="17" spans="1:7" ht="33.75" customHeight="1" thickBot="1" x14ac:dyDescent="0.3">
      <c r="A17" s="165" t="s">
        <v>23</v>
      </c>
      <c r="B17" s="264" t="s">
        <v>24</v>
      </c>
      <c r="C17" s="274">
        <f>C18+C21+C24+C29+C27</f>
        <v>68099.100000000006</v>
      </c>
    </row>
    <row r="18" spans="1:7" ht="39.75" customHeight="1" thickBot="1" x14ac:dyDescent="0.3">
      <c r="A18" s="168" t="s">
        <v>25</v>
      </c>
      <c r="B18" s="259" t="s">
        <v>26</v>
      </c>
      <c r="C18" s="275">
        <f>C19+C20</f>
        <v>4250.5</v>
      </c>
    </row>
    <row r="19" spans="1:7" ht="54.75" customHeight="1" thickBot="1" x14ac:dyDescent="0.3">
      <c r="A19" s="168" t="s">
        <v>27</v>
      </c>
      <c r="B19" s="260" t="s">
        <v>28</v>
      </c>
      <c r="C19" s="276">
        <v>4045.5</v>
      </c>
    </row>
    <row r="20" spans="1:7" ht="50.25" customHeight="1" thickBot="1" x14ac:dyDescent="0.3">
      <c r="A20" s="299" t="s">
        <v>395</v>
      </c>
      <c r="B20" s="260" t="s">
        <v>29</v>
      </c>
      <c r="C20" s="279">
        <v>205</v>
      </c>
    </row>
    <row r="21" spans="1:7" ht="47.25" customHeight="1" thickBot="1" x14ac:dyDescent="0.3">
      <c r="A21" s="164" t="s">
        <v>30</v>
      </c>
      <c r="B21" s="261" t="s">
        <v>31</v>
      </c>
      <c r="C21" s="278">
        <f>C22+C23</f>
        <v>56270.7</v>
      </c>
      <c r="D21" s="239"/>
    </row>
    <row r="22" spans="1:7" ht="47.25" customHeight="1" thickBot="1" x14ac:dyDescent="0.3">
      <c r="A22" s="169" t="s">
        <v>287</v>
      </c>
      <c r="B22" s="260" t="s">
        <v>328</v>
      </c>
      <c r="C22" s="277">
        <v>35150.699999999997</v>
      </c>
    </row>
    <row r="23" spans="1:7" ht="40.5" customHeight="1" thickBot="1" x14ac:dyDescent="0.3">
      <c r="A23" s="169" t="s">
        <v>376</v>
      </c>
      <c r="B23" s="260" t="s">
        <v>377</v>
      </c>
      <c r="C23" s="279">
        <v>21120</v>
      </c>
    </row>
    <row r="24" spans="1:7" ht="39" customHeight="1" thickBot="1" x14ac:dyDescent="0.3">
      <c r="A24" s="164" t="s">
        <v>32</v>
      </c>
      <c r="B24" s="259" t="s">
        <v>33</v>
      </c>
      <c r="C24" s="27">
        <f>C25+C26</f>
        <v>358.90000000000003</v>
      </c>
    </row>
    <row r="25" spans="1:7" ht="60.75" customHeight="1" thickBot="1" x14ac:dyDescent="0.3">
      <c r="A25" s="165" t="s">
        <v>34</v>
      </c>
      <c r="B25" s="260" t="s">
        <v>35</v>
      </c>
      <c r="C25" s="15">
        <v>3.8</v>
      </c>
      <c r="F25" s="245"/>
      <c r="G25" s="245"/>
    </row>
    <row r="26" spans="1:7" ht="79.5" customHeight="1" thickBot="1" x14ac:dyDescent="0.3">
      <c r="A26" s="165" t="s">
        <v>36</v>
      </c>
      <c r="B26" s="262" t="s">
        <v>48</v>
      </c>
      <c r="C26" s="15">
        <v>355.1</v>
      </c>
    </row>
    <row r="27" spans="1:7" ht="30.75" customHeight="1" thickBot="1" x14ac:dyDescent="0.3">
      <c r="A27" s="164" t="s">
        <v>386</v>
      </c>
      <c r="B27" s="259" t="s">
        <v>389</v>
      </c>
      <c r="C27" s="278">
        <f>C28</f>
        <v>7069</v>
      </c>
    </row>
    <row r="28" spans="1:7" ht="35.25" customHeight="1" thickBot="1" x14ac:dyDescent="0.3">
      <c r="A28" s="191" t="s">
        <v>387</v>
      </c>
      <c r="B28" s="267" t="s">
        <v>388</v>
      </c>
      <c r="C28" s="272">
        <v>7069</v>
      </c>
      <c r="D28" s="310">
        <v>1224</v>
      </c>
      <c r="E28" s="310">
        <v>1115</v>
      </c>
      <c r="F28" s="310">
        <v>180</v>
      </c>
    </row>
    <row r="29" spans="1:7" ht="33" customHeight="1" thickBot="1" x14ac:dyDescent="0.3">
      <c r="A29" s="247" t="s">
        <v>370</v>
      </c>
      <c r="B29" s="261" t="s">
        <v>369</v>
      </c>
      <c r="C29" s="278">
        <f>C30</f>
        <v>150</v>
      </c>
      <c r="D29" s="310"/>
      <c r="E29" s="310"/>
      <c r="F29" s="310"/>
    </row>
    <row r="30" spans="1:7" ht="30.75" customHeight="1" thickBot="1" x14ac:dyDescent="0.3">
      <c r="A30" s="167" t="s">
        <v>367</v>
      </c>
      <c r="B30" s="262" t="s">
        <v>368</v>
      </c>
      <c r="C30" s="272">
        <v>150</v>
      </c>
      <c r="D30" s="310">
        <v>100</v>
      </c>
      <c r="E30" s="310"/>
      <c r="F30" s="310"/>
    </row>
    <row r="31" spans="1:7" ht="16.5" thickBot="1" x14ac:dyDescent="0.3">
      <c r="A31" s="355" t="s">
        <v>37</v>
      </c>
      <c r="B31" s="356"/>
      <c r="C31" s="273">
        <f>C16+C8</f>
        <v>101660.20000000001</v>
      </c>
      <c r="D31" s="194"/>
      <c r="E31" s="6"/>
    </row>
    <row r="32" spans="1:7" ht="21" customHeight="1" x14ac:dyDescent="0.25">
      <c r="A32" s="353" t="s">
        <v>38</v>
      </c>
      <c r="B32" s="353"/>
      <c r="C32" s="162"/>
    </row>
    <row r="33" spans="1:3" ht="19.5" customHeight="1" x14ac:dyDescent="0.25">
      <c r="A33" s="353" t="s">
        <v>41</v>
      </c>
      <c r="B33" s="353"/>
    </row>
    <row r="34" spans="1:3" ht="18.75" customHeight="1" x14ac:dyDescent="0.25">
      <c r="A34" s="353" t="s">
        <v>391</v>
      </c>
      <c r="B34" s="353"/>
      <c r="C34" s="354"/>
    </row>
    <row r="35" spans="1:3" x14ac:dyDescent="0.25">
      <c r="A35" s="3"/>
      <c r="B35" s="3"/>
      <c r="C35" s="3"/>
    </row>
    <row r="36" spans="1:3" ht="18.75" x14ac:dyDescent="0.25">
      <c r="A36" s="12"/>
    </row>
    <row r="37" spans="1:3" ht="18.75" x14ac:dyDescent="0.25">
      <c r="A37" s="12"/>
    </row>
    <row r="38" spans="1:3" ht="18.75" x14ac:dyDescent="0.25">
      <c r="A38" s="13"/>
    </row>
  </sheetData>
  <mergeCells count="8">
    <mergeCell ref="C6:C7"/>
    <mergeCell ref="A4:C4"/>
    <mergeCell ref="A6:A7"/>
    <mergeCell ref="B6:B7"/>
    <mergeCell ref="A34:C34"/>
    <mergeCell ref="A31:B31"/>
    <mergeCell ref="A32:B32"/>
    <mergeCell ref="A33:B33"/>
  </mergeCells>
  <pageMargins left="0.70866141732283472" right="0.70866141732283472" top="0.74803149606299213" bottom="0.15748031496062992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B7" sqref="B7"/>
    </sheetView>
  </sheetViews>
  <sheetFormatPr defaultRowHeight="15.75" x14ac:dyDescent="0.25"/>
  <cols>
    <col min="1" max="1" width="21.375" customWidth="1"/>
    <col min="2" max="2" width="48.125" customWidth="1"/>
    <col min="3" max="3" width="13.625" customWidth="1"/>
    <col min="4" max="4" width="12.375" customWidth="1"/>
  </cols>
  <sheetData>
    <row r="1" spans="1:4" ht="15.75" customHeight="1" x14ac:dyDescent="0.25">
      <c r="A1" s="357"/>
      <c r="B1" s="364" t="s">
        <v>46</v>
      </c>
      <c r="C1" s="364"/>
    </row>
    <row r="2" spans="1:4" ht="12" customHeight="1" x14ac:dyDescent="0.3">
      <c r="A2" s="357"/>
      <c r="B2" s="176"/>
      <c r="C2" s="177"/>
    </row>
    <row r="3" spans="1:4" ht="15.75" customHeight="1" x14ac:dyDescent="0.25">
      <c r="A3" s="357"/>
      <c r="B3" s="364" t="s">
        <v>42</v>
      </c>
      <c r="C3" s="364"/>
    </row>
    <row r="4" spans="1:4" ht="18.75" customHeight="1" x14ac:dyDescent="0.25">
      <c r="A4" s="357"/>
      <c r="B4" s="364" t="s">
        <v>332</v>
      </c>
      <c r="C4" s="364"/>
    </row>
    <row r="5" spans="1:4" ht="21" customHeight="1" x14ac:dyDescent="0.25">
      <c r="A5" s="357"/>
      <c r="B5" s="365" t="s">
        <v>333</v>
      </c>
      <c r="C5" s="365"/>
    </row>
    <row r="6" spans="1:4" ht="22.5" customHeight="1" x14ac:dyDescent="0.25">
      <c r="A6" s="357"/>
      <c r="B6" s="353" t="s">
        <v>416</v>
      </c>
      <c r="C6" s="353"/>
    </row>
    <row r="7" spans="1:4" ht="14.25" customHeight="1" x14ac:dyDescent="0.3">
      <c r="A7" s="160"/>
      <c r="B7" s="1"/>
      <c r="C7" s="178"/>
    </row>
    <row r="8" spans="1:4" ht="18.75" x14ac:dyDescent="0.25">
      <c r="A8" s="360" t="s">
        <v>335</v>
      </c>
      <c r="B8" s="361"/>
      <c r="C8" s="359"/>
    </row>
    <row r="9" spans="1:4" ht="21.75" customHeight="1" thickBot="1" x14ac:dyDescent="0.3">
      <c r="A9" s="362" t="s">
        <v>47</v>
      </c>
      <c r="B9" s="363"/>
      <c r="C9" s="359"/>
    </row>
    <row r="10" spans="1:4" ht="19.5" thickBot="1" x14ac:dyDescent="0.3">
      <c r="A10" s="179" t="s">
        <v>3</v>
      </c>
      <c r="B10" s="180" t="s">
        <v>1</v>
      </c>
      <c r="C10" s="181" t="s">
        <v>4</v>
      </c>
    </row>
    <row r="11" spans="1:4" ht="25.5" customHeight="1" thickBot="1" x14ac:dyDescent="0.3">
      <c r="A11" s="182" t="s">
        <v>21</v>
      </c>
      <c r="B11" s="171" t="s">
        <v>22</v>
      </c>
      <c r="C11" s="281">
        <f>C12</f>
        <v>68099.100000000006</v>
      </c>
    </row>
    <row r="12" spans="1:4" ht="32.25" customHeight="1" thickBot="1" x14ac:dyDescent="0.3">
      <c r="A12" s="183" t="s">
        <v>23</v>
      </c>
      <c r="B12" s="17" t="s">
        <v>24</v>
      </c>
      <c r="C12" s="282">
        <f>C13+C16+C19+C24+C22</f>
        <v>68099.100000000006</v>
      </c>
      <c r="D12" s="194"/>
    </row>
    <row r="13" spans="1:4" ht="32.25" thickBot="1" x14ac:dyDescent="0.3">
      <c r="A13" s="182" t="s">
        <v>25</v>
      </c>
      <c r="B13" s="201" t="s">
        <v>361</v>
      </c>
      <c r="C13" s="281">
        <f>C14+C15</f>
        <v>4250.5</v>
      </c>
    </row>
    <row r="14" spans="1:4" ht="45.75" customHeight="1" thickBot="1" x14ac:dyDescent="0.3">
      <c r="A14" s="184" t="s">
        <v>27</v>
      </c>
      <c r="B14" s="172" t="s">
        <v>331</v>
      </c>
      <c r="C14" s="283">
        <v>4045.5</v>
      </c>
    </row>
    <row r="15" spans="1:4" ht="48.75" customHeight="1" thickBot="1" x14ac:dyDescent="0.3">
      <c r="A15" s="299" t="s">
        <v>395</v>
      </c>
      <c r="B15" s="170" t="s">
        <v>330</v>
      </c>
      <c r="C15" s="285">
        <v>205</v>
      </c>
    </row>
    <row r="16" spans="1:4" ht="32.25" thickBot="1" x14ac:dyDescent="0.3">
      <c r="A16" s="182" t="s">
        <v>30</v>
      </c>
      <c r="B16" s="173" t="s">
        <v>31</v>
      </c>
      <c r="C16" s="286">
        <f>C17+C18</f>
        <v>56270.7</v>
      </c>
    </row>
    <row r="17" spans="1:6" ht="61.5" customHeight="1" thickBot="1" x14ac:dyDescent="0.3">
      <c r="A17" s="169" t="s">
        <v>287</v>
      </c>
      <c r="B17" s="202" t="s">
        <v>328</v>
      </c>
      <c r="C17" s="287">
        <v>35150.699999999997</v>
      </c>
    </row>
    <row r="18" spans="1:6" ht="47.25" customHeight="1" thickBot="1" x14ac:dyDescent="0.3">
      <c r="A18" s="169" t="s">
        <v>376</v>
      </c>
      <c r="B18" s="252" t="s">
        <v>377</v>
      </c>
      <c r="C18" s="284">
        <v>21120</v>
      </c>
    </row>
    <row r="19" spans="1:6" ht="32.25" thickBot="1" x14ac:dyDescent="0.3">
      <c r="A19" s="182" t="s">
        <v>32</v>
      </c>
      <c r="B19" s="171" t="s">
        <v>33</v>
      </c>
      <c r="C19" s="288">
        <f>C20+C21</f>
        <v>358.90000000000003</v>
      </c>
    </row>
    <row r="20" spans="1:6" ht="51.75" customHeight="1" thickBot="1" x14ac:dyDescent="0.3">
      <c r="A20" s="183" t="s">
        <v>34</v>
      </c>
      <c r="B20" s="174" t="s">
        <v>44</v>
      </c>
      <c r="C20" s="289">
        <v>3.8</v>
      </c>
    </row>
    <row r="21" spans="1:6" ht="69.75" customHeight="1" thickBot="1" x14ac:dyDescent="0.3">
      <c r="A21" s="185" t="s">
        <v>36</v>
      </c>
      <c r="B21" s="175" t="s">
        <v>329</v>
      </c>
      <c r="C21" s="290">
        <v>355.1</v>
      </c>
    </row>
    <row r="22" spans="1:6" ht="42" customHeight="1" thickBot="1" x14ac:dyDescent="0.3">
      <c r="A22" s="164" t="s">
        <v>386</v>
      </c>
      <c r="B22" s="259" t="s">
        <v>389</v>
      </c>
      <c r="C22" s="278">
        <f>C23</f>
        <v>7069</v>
      </c>
    </row>
    <row r="23" spans="1:6" ht="39" customHeight="1" thickBot="1" x14ac:dyDescent="0.3">
      <c r="A23" s="191" t="s">
        <v>387</v>
      </c>
      <c r="B23" s="267" t="s">
        <v>388</v>
      </c>
      <c r="C23" s="272">
        <v>7069</v>
      </c>
      <c r="D23" s="310">
        <v>180</v>
      </c>
      <c r="E23" s="310">
        <v>1224</v>
      </c>
      <c r="F23" s="310">
        <v>1115</v>
      </c>
    </row>
    <row r="24" spans="1:6" ht="30" customHeight="1" thickBot="1" x14ac:dyDescent="0.3">
      <c r="A24" s="247" t="s">
        <v>370</v>
      </c>
      <c r="B24" s="248" t="s">
        <v>369</v>
      </c>
      <c r="C24" s="291">
        <f>C25</f>
        <v>150</v>
      </c>
      <c r="D24" s="310"/>
      <c r="E24" s="310"/>
      <c r="F24" s="310"/>
    </row>
    <row r="25" spans="1:6" ht="41.25" customHeight="1" thickBot="1" x14ac:dyDescent="0.3">
      <c r="A25" s="167" t="s">
        <v>367</v>
      </c>
      <c r="B25" s="246" t="s">
        <v>368</v>
      </c>
      <c r="C25" s="292">
        <v>150</v>
      </c>
      <c r="D25" s="310">
        <v>100</v>
      </c>
      <c r="E25" s="310"/>
      <c r="F25" s="310"/>
    </row>
    <row r="26" spans="1:6" ht="49.5" customHeight="1" x14ac:dyDescent="0.3">
      <c r="A26" s="357" t="s">
        <v>334</v>
      </c>
      <c r="B26" s="358"/>
      <c r="C26" s="359"/>
    </row>
    <row r="27" spans="1:6" ht="18.75" x14ac:dyDescent="0.3">
      <c r="A27" s="12"/>
      <c r="B27" s="163"/>
      <c r="C27" s="163"/>
    </row>
    <row r="28" spans="1:6" ht="18.75" x14ac:dyDescent="0.25">
      <c r="A28" s="12"/>
    </row>
    <row r="29" spans="1:6" ht="18.75" x14ac:dyDescent="0.25">
      <c r="A29" s="12"/>
    </row>
    <row r="30" spans="1:6" ht="18.75" x14ac:dyDescent="0.25">
      <c r="A30" s="12"/>
    </row>
  </sheetData>
  <mergeCells count="9">
    <mergeCell ref="A1:A6"/>
    <mergeCell ref="A26:C26"/>
    <mergeCell ref="A8:C8"/>
    <mergeCell ref="A9:C9"/>
    <mergeCell ref="B1:C1"/>
    <mergeCell ref="B3:C3"/>
    <mergeCell ref="B4:C4"/>
    <mergeCell ref="B5:C5"/>
    <mergeCell ref="B6:C6"/>
  </mergeCells>
  <pageMargins left="0.70866141732283472" right="0" top="0" bottom="0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workbookViewId="0">
      <selection activeCell="D7" sqref="D7:E7"/>
    </sheetView>
  </sheetViews>
  <sheetFormatPr defaultRowHeight="15.75" x14ac:dyDescent="0.25"/>
  <cols>
    <col min="3" max="3" width="71.875" customWidth="1"/>
    <col min="4" max="4" width="20.25" customWidth="1"/>
    <col min="5" max="5" width="20.625" customWidth="1"/>
    <col min="6" max="6" width="9.125" customWidth="1"/>
  </cols>
  <sheetData>
    <row r="1" spans="2:12" ht="20.25" customHeight="1" x14ac:dyDescent="0.3">
      <c r="B1" s="373"/>
      <c r="C1" s="62"/>
      <c r="D1" s="371" t="s">
        <v>49</v>
      </c>
      <c r="E1" s="375"/>
    </row>
    <row r="2" spans="2:12" ht="13.5" customHeight="1" x14ac:dyDescent="0.3">
      <c r="B2" s="373"/>
      <c r="C2" s="31"/>
      <c r="D2" s="24"/>
      <c r="E2" s="24"/>
    </row>
    <row r="3" spans="2:12" ht="20.25" customHeight="1" x14ac:dyDescent="0.3">
      <c r="B3" s="373"/>
      <c r="C3" s="31"/>
      <c r="D3" s="376" t="s">
        <v>42</v>
      </c>
      <c r="E3" s="376"/>
    </row>
    <row r="4" spans="2:12" ht="20.25" customHeight="1" x14ac:dyDescent="0.3">
      <c r="B4" s="373"/>
      <c r="C4" s="31"/>
      <c r="D4" s="377" t="s">
        <v>80</v>
      </c>
      <c r="E4" s="377"/>
    </row>
    <row r="5" spans="2:12" ht="20.25" customHeight="1" x14ac:dyDescent="0.3">
      <c r="B5" s="373"/>
      <c r="C5" s="31"/>
      <c r="D5" s="378" t="s">
        <v>81</v>
      </c>
      <c r="E5" s="378"/>
    </row>
    <row r="6" spans="2:12" ht="20.25" customHeight="1" x14ac:dyDescent="0.3">
      <c r="B6" s="373"/>
      <c r="C6" s="31"/>
      <c r="D6" s="366" t="s">
        <v>82</v>
      </c>
      <c r="E6" s="366"/>
    </row>
    <row r="7" spans="2:12" ht="20.25" customHeight="1" x14ac:dyDescent="0.3">
      <c r="B7" s="373"/>
      <c r="C7" s="31"/>
      <c r="D7" s="367" t="s">
        <v>417</v>
      </c>
      <c r="E7" s="368"/>
    </row>
    <row r="8" spans="2:12" ht="20.25" customHeight="1" x14ac:dyDescent="0.25">
      <c r="B8" s="373"/>
      <c r="C8" s="5"/>
    </row>
    <row r="9" spans="2:12" ht="54" customHeight="1" x14ac:dyDescent="0.3">
      <c r="B9" s="32"/>
      <c r="C9" s="374" t="s">
        <v>83</v>
      </c>
      <c r="D9" s="374"/>
      <c r="E9" s="374"/>
    </row>
    <row r="10" spans="2:12" ht="21" thickBot="1" x14ac:dyDescent="0.35">
      <c r="B10" s="32"/>
      <c r="C10" s="32"/>
      <c r="D10" s="32"/>
      <c r="E10" s="20" t="s">
        <v>2</v>
      </c>
    </row>
    <row r="11" spans="2:12" ht="41.25" thickBot="1" x14ac:dyDescent="0.3">
      <c r="B11" s="33" t="s">
        <v>50</v>
      </c>
      <c r="C11" s="34" t="s">
        <v>51</v>
      </c>
      <c r="D11" s="35" t="s">
        <v>52</v>
      </c>
      <c r="E11" s="36" t="s">
        <v>53</v>
      </c>
      <c r="L11" s="194"/>
    </row>
    <row r="12" spans="2:12" ht="21" thickBot="1" x14ac:dyDescent="0.3">
      <c r="B12" s="37"/>
      <c r="C12" s="38" t="s">
        <v>54</v>
      </c>
      <c r="D12" s="39">
        <v>0</v>
      </c>
      <c r="E12" s="104">
        <f>E14+E22+E24+E26+E29+E33+E35+E38+E40</f>
        <v>104992.5</v>
      </c>
      <c r="G12" s="194"/>
    </row>
    <row r="13" spans="2:12" ht="21" thickBot="1" x14ac:dyDescent="0.3">
      <c r="B13" s="40"/>
      <c r="C13" s="41" t="s">
        <v>55</v>
      </c>
      <c r="D13" s="42"/>
      <c r="E13" s="43"/>
    </row>
    <row r="14" spans="2:12" ht="21" thickBot="1" x14ac:dyDescent="0.3">
      <c r="B14" s="44">
        <v>1</v>
      </c>
      <c r="C14" s="45" t="s">
        <v>56</v>
      </c>
      <c r="D14" s="157" t="s">
        <v>305</v>
      </c>
      <c r="E14" s="328">
        <f>E15+E16+E17+E18+E19+E20+E21</f>
        <v>9214.2999999999993</v>
      </c>
    </row>
    <row r="15" spans="2:12" ht="45.75" customHeight="1" thickBot="1" x14ac:dyDescent="0.35">
      <c r="B15" s="40"/>
      <c r="C15" s="189" t="s">
        <v>336</v>
      </c>
      <c r="D15" s="112" t="s">
        <v>306</v>
      </c>
      <c r="E15" s="327">
        <v>807.5</v>
      </c>
    </row>
    <row r="16" spans="2:12" ht="63" customHeight="1" thickBot="1" x14ac:dyDescent="0.35">
      <c r="B16" s="40"/>
      <c r="C16" s="186" t="s">
        <v>303</v>
      </c>
      <c r="D16" s="112" t="s">
        <v>307</v>
      </c>
      <c r="E16" s="63">
        <v>24</v>
      </c>
    </row>
    <row r="17" spans="2:5" ht="69.75" customHeight="1" thickBot="1" x14ac:dyDescent="0.3">
      <c r="B17" s="40"/>
      <c r="C17" s="187" t="s">
        <v>304</v>
      </c>
      <c r="D17" s="112" t="s">
        <v>308</v>
      </c>
      <c r="E17" s="329">
        <v>5969.2</v>
      </c>
    </row>
    <row r="18" spans="2:5" ht="61.5" customHeight="1" thickBot="1" x14ac:dyDescent="0.3">
      <c r="B18" s="40"/>
      <c r="C18" s="47" t="s">
        <v>57</v>
      </c>
      <c r="D18" s="112" t="s">
        <v>309</v>
      </c>
      <c r="E18" s="43">
        <v>171.2</v>
      </c>
    </row>
    <row r="19" spans="2:5" ht="61.5" customHeight="1" thickBot="1" x14ac:dyDescent="0.3">
      <c r="B19" s="48"/>
      <c r="C19" s="59" t="s">
        <v>396</v>
      </c>
      <c r="D19" s="112" t="s">
        <v>407</v>
      </c>
      <c r="E19" s="43">
        <v>390.3</v>
      </c>
    </row>
    <row r="20" spans="2:5" ht="21" thickBot="1" x14ac:dyDescent="0.3">
      <c r="B20" s="48"/>
      <c r="C20" s="49" t="s">
        <v>58</v>
      </c>
      <c r="D20" s="112" t="s">
        <v>310</v>
      </c>
      <c r="E20" s="63">
        <v>0</v>
      </c>
    </row>
    <row r="21" spans="2:5" ht="21" thickBot="1" x14ac:dyDescent="0.3">
      <c r="B21" s="40"/>
      <c r="C21" s="50" t="s">
        <v>59</v>
      </c>
      <c r="D21" s="112" t="s">
        <v>311</v>
      </c>
      <c r="E21" s="95">
        <v>1852.1</v>
      </c>
    </row>
    <row r="22" spans="2:5" ht="21" thickBot="1" x14ac:dyDescent="0.3">
      <c r="B22" s="51">
        <v>2</v>
      </c>
      <c r="C22" s="52" t="s">
        <v>60</v>
      </c>
      <c r="D22" s="122" t="s">
        <v>312</v>
      </c>
      <c r="E22" s="53">
        <f>E23</f>
        <v>355.1</v>
      </c>
    </row>
    <row r="23" spans="2:5" ht="33.75" customHeight="1" thickBot="1" x14ac:dyDescent="0.3">
      <c r="B23" s="22"/>
      <c r="C23" s="54" t="s">
        <v>61</v>
      </c>
      <c r="D23" s="116" t="s">
        <v>313</v>
      </c>
      <c r="E23" s="55">
        <v>355.1</v>
      </c>
    </row>
    <row r="24" spans="2:5" ht="42.75" customHeight="1" thickBot="1" x14ac:dyDescent="0.3">
      <c r="B24" s="51">
        <v>3</v>
      </c>
      <c r="C24" s="56" t="s">
        <v>62</v>
      </c>
      <c r="D24" s="122" t="s">
        <v>314</v>
      </c>
      <c r="E24" s="225">
        <f>E25</f>
        <v>6</v>
      </c>
    </row>
    <row r="25" spans="2:5" ht="31.5" customHeight="1" thickBot="1" x14ac:dyDescent="0.3">
      <c r="B25" s="51"/>
      <c r="C25" s="47" t="s">
        <v>63</v>
      </c>
      <c r="D25" s="116" t="s">
        <v>315</v>
      </c>
      <c r="E25" s="226">
        <v>6</v>
      </c>
    </row>
    <row r="26" spans="2:5" ht="29.25" customHeight="1" thickBot="1" x14ac:dyDescent="0.3">
      <c r="B26" s="51">
        <v>4</v>
      </c>
      <c r="C26" s="52" t="s">
        <v>64</v>
      </c>
      <c r="D26" s="157" t="s">
        <v>316</v>
      </c>
      <c r="E26" s="64">
        <f>E27+E28</f>
        <v>5838.5</v>
      </c>
    </row>
    <row r="27" spans="2:5" ht="31.5" customHeight="1" thickBot="1" x14ac:dyDescent="0.3">
      <c r="B27" s="57"/>
      <c r="C27" s="54" t="s">
        <v>65</v>
      </c>
      <c r="D27" s="112" t="s">
        <v>317</v>
      </c>
      <c r="E27" s="63">
        <v>5838.5</v>
      </c>
    </row>
    <row r="28" spans="2:5" ht="31.5" customHeight="1" thickBot="1" x14ac:dyDescent="0.35">
      <c r="B28" s="57"/>
      <c r="C28" s="193" t="s">
        <v>339</v>
      </c>
      <c r="D28" s="112" t="s">
        <v>340</v>
      </c>
      <c r="E28" s="63">
        <v>0</v>
      </c>
    </row>
    <row r="29" spans="2:5" ht="37.5" customHeight="1" thickBot="1" x14ac:dyDescent="0.3">
      <c r="B29" s="58">
        <v>5</v>
      </c>
      <c r="C29" s="52" t="s">
        <v>66</v>
      </c>
      <c r="D29" s="157" t="s">
        <v>318</v>
      </c>
      <c r="E29" s="297">
        <f>E30+E31+E32</f>
        <v>50221.000000000007</v>
      </c>
    </row>
    <row r="30" spans="2:5" ht="33.75" customHeight="1" thickBot="1" x14ac:dyDescent="0.3">
      <c r="B30" s="22"/>
      <c r="C30" s="54" t="s">
        <v>67</v>
      </c>
      <c r="D30" s="112" t="s">
        <v>319</v>
      </c>
      <c r="E30" s="227">
        <v>4633.8999999999996</v>
      </c>
    </row>
    <row r="31" spans="2:5" ht="21" thickBot="1" x14ac:dyDescent="0.3">
      <c r="B31" s="22"/>
      <c r="C31" s="54" t="s">
        <v>68</v>
      </c>
      <c r="D31" s="112" t="s">
        <v>320</v>
      </c>
      <c r="E31" s="43">
        <v>45527.8</v>
      </c>
    </row>
    <row r="32" spans="2:5" ht="30.75" customHeight="1" thickBot="1" x14ac:dyDescent="0.3">
      <c r="B32" s="22"/>
      <c r="C32" s="54" t="s">
        <v>69</v>
      </c>
      <c r="D32" s="112" t="s">
        <v>321</v>
      </c>
      <c r="E32" s="43">
        <v>59.3</v>
      </c>
    </row>
    <row r="33" spans="2:5" ht="21" thickBot="1" x14ac:dyDescent="0.3">
      <c r="B33" s="51">
        <v>6</v>
      </c>
      <c r="C33" s="52" t="s">
        <v>70</v>
      </c>
      <c r="D33" s="157" t="s">
        <v>322</v>
      </c>
      <c r="E33" s="64">
        <f>E34</f>
        <v>68</v>
      </c>
    </row>
    <row r="34" spans="2:5" ht="21" thickBot="1" x14ac:dyDescent="0.3">
      <c r="B34" s="22"/>
      <c r="C34" s="54" t="s">
        <v>71</v>
      </c>
      <c r="D34" s="112" t="s">
        <v>323</v>
      </c>
      <c r="E34" s="63">
        <v>68</v>
      </c>
    </row>
    <row r="35" spans="2:5" ht="24.75" customHeight="1" thickBot="1" x14ac:dyDescent="0.3">
      <c r="B35" s="44">
        <v>7</v>
      </c>
      <c r="C35" s="56" t="s">
        <v>72</v>
      </c>
      <c r="D35" s="157" t="s">
        <v>324</v>
      </c>
      <c r="E35" s="330">
        <f>E36+E37</f>
        <v>39188.199999999997</v>
      </c>
    </row>
    <row r="36" spans="2:5" ht="21" thickBot="1" x14ac:dyDescent="0.3">
      <c r="B36" s="48"/>
      <c r="C36" s="49" t="s">
        <v>73</v>
      </c>
      <c r="D36" s="112" t="s">
        <v>325</v>
      </c>
      <c r="E36" s="331">
        <v>39115.599999999999</v>
      </c>
    </row>
    <row r="37" spans="2:5" ht="35.25" customHeight="1" thickBot="1" x14ac:dyDescent="0.3">
      <c r="B37" s="48"/>
      <c r="C37" s="59" t="s">
        <v>74</v>
      </c>
      <c r="D37" s="112" t="s">
        <v>326</v>
      </c>
      <c r="E37" s="63">
        <v>72.599999999999994</v>
      </c>
    </row>
    <row r="38" spans="2:5" ht="32.25" customHeight="1" thickBot="1" x14ac:dyDescent="0.3">
      <c r="B38" s="51">
        <v>8</v>
      </c>
      <c r="C38" s="52" t="s">
        <v>75</v>
      </c>
      <c r="D38" s="157">
        <v>1100</v>
      </c>
      <c r="E38" s="64">
        <f>E39</f>
        <v>100</v>
      </c>
    </row>
    <row r="39" spans="2:5" ht="21" thickBot="1" x14ac:dyDescent="0.3">
      <c r="B39" s="51"/>
      <c r="C39" s="54" t="s">
        <v>76</v>
      </c>
      <c r="D39" s="112">
        <v>1102</v>
      </c>
      <c r="E39" s="63">
        <v>100</v>
      </c>
    </row>
    <row r="40" spans="2:5" ht="39" customHeight="1" thickBot="1" x14ac:dyDescent="0.3">
      <c r="B40" s="51">
        <v>9</v>
      </c>
      <c r="C40" s="56" t="s">
        <v>77</v>
      </c>
      <c r="D40" s="157">
        <v>1300</v>
      </c>
      <c r="E40" s="46">
        <v>1.4</v>
      </c>
    </row>
    <row r="41" spans="2:5" ht="53.25" customHeight="1" thickBot="1" x14ac:dyDescent="0.3">
      <c r="B41" s="51"/>
      <c r="C41" s="47" t="s">
        <v>78</v>
      </c>
      <c r="D41" s="112">
        <v>1301</v>
      </c>
      <c r="E41" s="43">
        <v>1.4</v>
      </c>
    </row>
    <row r="42" spans="2:5" ht="10.5" customHeight="1" x14ac:dyDescent="0.35">
      <c r="B42" s="23"/>
      <c r="C42" s="18"/>
      <c r="D42" s="18"/>
      <c r="E42" s="18"/>
    </row>
    <row r="43" spans="2:5" ht="5.25" customHeight="1" x14ac:dyDescent="0.35">
      <c r="B43" s="60"/>
      <c r="C43" s="18"/>
      <c r="D43" s="18"/>
      <c r="E43" s="18"/>
    </row>
    <row r="44" spans="2:5" ht="21" x14ac:dyDescent="0.35">
      <c r="B44" s="369" t="s">
        <v>38</v>
      </c>
      <c r="C44" s="370"/>
      <c r="D44" s="18"/>
      <c r="E44" s="18"/>
    </row>
    <row r="45" spans="2:5" ht="21" x14ac:dyDescent="0.35">
      <c r="B45" s="371" t="s">
        <v>85</v>
      </c>
      <c r="C45" s="372"/>
      <c r="D45" s="18"/>
      <c r="E45" s="18"/>
    </row>
    <row r="46" spans="2:5" ht="21" x14ac:dyDescent="0.35">
      <c r="B46" s="369" t="s">
        <v>84</v>
      </c>
      <c r="C46" s="370"/>
      <c r="D46" s="18"/>
      <c r="E46" s="32" t="s">
        <v>39</v>
      </c>
    </row>
    <row r="48" spans="2:5" x14ac:dyDescent="0.25">
      <c r="B48" s="10"/>
    </row>
    <row r="49" spans="2:2" x14ac:dyDescent="0.25">
      <c r="B49" s="10"/>
    </row>
  </sheetData>
  <mergeCells count="11">
    <mergeCell ref="D6:E6"/>
    <mergeCell ref="D7:E7"/>
    <mergeCell ref="B44:C44"/>
    <mergeCell ref="B45:C45"/>
    <mergeCell ref="B46:C46"/>
    <mergeCell ref="B1:B8"/>
    <mergeCell ref="C9:E9"/>
    <mergeCell ref="D1:E1"/>
    <mergeCell ref="D3:E3"/>
    <mergeCell ref="D4:E4"/>
    <mergeCell ref="D5:E5"/>
  </mergeCells>
  <pageMargins left="0.70866141732283472" right="0.70866141732283472" top="0.74803149606299213" bottom="0" header="0.31496062992125984" footer="0.31496062992125984"/>
  <pageSetup paperSize="9" scale="5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>
      <selection activeCell="C7" sqref="C7:E7"/>
    </sheetView>
  </sheetViews>
  <sheetFormatPr defaultRowHeight="15.75" x14ac:dyDescent="0.25"/>
  <cols>
    <col min="1" max="1" width="7.125" customWidth="1"/>
    <col min="2" max="2" width="61.875" customWidth="1"/>
    <col min="3" max="3" width="20.5" customWidth="1"/>
    <col min="4" max="4" width="12.25" customWidth="1"/>
    <col min="5" max="5" width="14.25" customWidth="1"/>
    <col min="6" max="6" width="11.875" customWidth="1"/>
    <col min="7" max="7" width="12.75" customWidth="1"/>
  </cols>
  <sheetData>
    <row r="1" spans="1:7" ht="20.25" x14ac:dyDescent="0.3">
      <c r="C1" s="382" t="s">
        <v>265</v>
      </c>
      <c r="D1" s="382"/>
      <c r="E1" s="382"/>
    </row>
    <row r="2" spans="1:7" ht="14.25" customHeight="1" x14ac:dyDescent="0.3">
      <c r="C2" s="32"/>
      <c r="D2" s="32"/>
      <c r="E2" s="32"/>
    </row>
    <row r="3" spans="1:7" ht="20.25" x14ac:dyDescent="0.3">
      <c r="C3" s="382" t="s">
        <v>264</v>
      </c>
      <c r="D3" s="382"/>
      <c r="E3" s="382"/>
    </row>
    <row r="4" spans="1:7" ht="20.25" x14ac:dyDescent="0.3">
      <c r="C4" s="382" t="s">
        <v>266</v>
      </c>
      <c r="D4" s="382"/>
      <c r="E4" s="382"/>
    </row>
    <row r="5" spans="1:7" ht="18.75" customHeight="1" x14ac:dyDescent="0.3">
      <c r="C5" s="382" t="s">
        <v>79</v>
      </c>
      <c r="D5" s="382"/>
      <c r="E5" s="382"/>
    </row>
    <row r="6" spans="1:7" ht="18.75" customHeight="1" x14ac:dyDescent="0.3">
      <c r="C6" s="382" t="s">
        <v>267</v>
      </c>
      <c r="D6" s="382"/>
      <c r="E6" s="382"/>
    </row>
    <row r="7" spans="1:7" ht="20.25" x14ac:dyDescent="0.3">
      <c r="C7" s="379" t="s">
        <v>418</v>
      </c>
      <c r="D7" s="379"/>
      <c r="E7" s="379"/>
    </row>
    <row r="8" spans="1:7" ht="12" customHeight="1" x14ac:dyDescent="0.25"/>
    <row r="9" spans="1:7" ht="63.75" customHeight="1" x14ac:dyDescent="0.25">
      <c r="A9" s="380" t="s">
        <v>268</v>
      </c>
      <c r="B9" s="380"/>
      <c r="C9" s="380"/>
      <c r="D9" s="380"/>
      <c r="E9" s="380"/>
    </row>
    <row r="10" spans="1:7" ht="16.5" thickBot="1" x14ac:dyDescent="0.3">
      <c r="A10" s="2"/>
      <c r="B10" s="2"/>
      <c r="C10" s="2"/>
      <c r="D10" s="2"/>
      <c r="E10" s="4" t="s">
        <v>2</v>
      </c>
    </row>
    <row r="11" spans="1:7" ht="16.5" thickBot="1" x14ac:dyDescent="0.3">
      <c r="A11" s="65" t="s">
        <v>86</v>
      </c>
      <c r="B11" s="25" t="s">
        <v>87</v>
      </c>
      <c r="C11" s="25" t="s">
        <v>88</v>
      </c>
      <c r="D11" s="25" t="s">
        <v>89</v>
      </c>
      <c r="E11" s="25" t="s">
        <v>4</v>
      </c>
    </row>
    <row r="12" spans="1:7" ht="16.5" thickBot="1" x14ac:dyDescent="0.3">
      <c r="A12" s="66"/>
      <c r="B12" s="26" t="s">
        <v>90</v>
      </c>
      <c r="C12" s="26"/>
      <c r="D12" s="26"/>
      <c r="E12" s="224">
        <f>E13+E42+E46+E52+E77+E81+E96+E100+E110</f>
        <v>104992.5</v>
      </c>
      <c r="G12" s="194"/>
    </row>
    <row r="13" spans="1:7" ht="54" customHeight="1" thickBot="1" x14ac:dyDescent="0.3">
      <c r="A13" s="27">
        <v>1</v>
      </c>
      <c r="B13" s="30" t="s">
        <v>91</v>
      </c>
      <c r="C13" s="11" t="s">
        <v>92</v>
      </c>
      <c r="D13" s="26"/>
      <c r="E13" s="101">
        <f>E14+E17+E24+E29+E33+E36+E39</f>
        <v>9004.5</v>
      </c>
    </row>
    <row r="14" spans="1:7" ht="38.25" customHeight="1" thickBot="1" x14ac:dyDescent="0.3">
      <c r="A14" s="67" t="s">
        <v>213</v>
      </c>
      <c r="B14" s="159" t="s">
        <v>93</v>
      </c>
      <c r="C14" s="9" t="s">
        <v>94</v>
      </c>
      <c r="D14" s="68"/>
      <c r="E14" s="334">
        <f>E15</f>
        <v>807.5</v>
      </c>
    </row>
    <row r="15" spans="1:7" ht="42.75" customHeight="1" thickBot="1" x14ac:dyDescent="0.3">
      <c r="A15" s="70"/>
      <c r="B15" s="16" t="s">
        <v>95</v>
      </c>
      <c r="C15" s="9" t="s">
        <v>96</v>
      </c>
      <c r="D15" s="68"/>
      <c r="E15" s="334">
        <f>E16</f>
        <v>807.5</v>
      </c>
    </row>
    <row r="16" spans="1:7" ht="66.75" customHeight="1" thickBot="1" x14ac:dyDescent="0.3">
      <c r="A16" s="67"/>
      <c r="B16" s="190" t="s">
        <v>130</v>
      </c>
      <c r="C16" s="9" t="s">
        <v>96</v>
      </c>
      <c r="D16" s="76">
        <v>100</v>
      </c>
      <c r="E16" s="335">
        <v>807.5</v>
      </c>
    </row>
    <row r="17" spans="1:5" ht="32.25" thickBot="1" x14ac:dyDescent="0.3">
      <c r="A17" s="75" t="s">
        <v>271</v>
      </c>
      <c r="B17" s="16" t="s">
        <v>97</v>
      </c>
      <c r="C17" s="9" t="s">
        <v>98</v>
      </c>
      <c r="D17" s="9"/>
      <c r="E17" s="336">
        <f>E18+E22</f>
        <v>5969.2</v>
      </c>
    </row>
    <row r="18" spans="1:5" ht="42.75" customHeight="1" thickBot="1" x14ac:dyDescent="0.3">
      <c r="A18" s="75" t="s">
        <v>272</v>
      </c>
      <c r="B18" s="16" t="s">
        <v>99</v>
      </c>
      <c r="C18" s="9" t="s">
        <v>100</v>
      </c>
      <c r="D18" s="9"/>
      <c r="E18" s="337">
        <f>E19+E20+E21</f>
        <v>5965.4</v>
      </c>
    </row>
    <row r="19" spans="1:5" ht="72.75" customHeight="1" thickBot="1" x14ac:dyDescent="0.3">
      <c r="A19" s="94"/>
      <c r="B19" s="188" t="s">
        <v>130</v>
      </c>
      <c r="C19" s="78" t="s">
        <v>100</v>
      </c>
      <c r="D19" s="78">
        <v>100</v>
      </c>
      <c r="E19" s="338">
        <v>4992.8</v>
      </c>
    </row>
    <row r="20" spans="1:5" ht="32.25" thickBot="1" x14ac:dyDescent="0.3">
      <c r="A20" s="75"/>
      <c r="B20" s="167" t="s">
        <v>101</v>
      </c>
      <c r="C20" s="9" t="s">
        <v>100</v>
      </c>
      <c r="D20" s="9">
        <v>200</v>
      </c>
      <c r="E20" s="333">
        <v>777.9</v>
      </c>
    </row>
    <row r="21" spans="1:5" ht="24" customHeight="1" thickBot="1" x14ac:dyDescent="0.3">
      <c r="A21" s="75"/>
      <c r="B21" s="16" t="s">
        <v>102</v>
      </c>
      <c r="C21" s="9" t="s">
        <v>100</v>
      </c>
      <c r="D21" s="9">
        <v>800</v>
      </c>
      <c r="E21" s="333">
        <v>194.7</v>
      </c>
    </row>
    <row r="22" spans="1:5" ht="37.5" customHeight="1" thickBot="1" x14ac:dyDescent="0.3">
      <c r="A22" s="75" t="s">
        <v>273</v>
      </c>
      <c r="B22" s="16" t="s">
        <v>103</v>
      </c>
      <c r="C22" s="9" t="s">
        <v>104</v>
      </c>
      <c r="D22" s="28"/>
      <c r="E22" s="69">
        <f>E23</f>
        <v>3.8</v>
      </c>
    </row>
    <row r="23" spans="1:5" ht="39" customHeight="1" thickBot="1" x14ac:dyDescent="0.3">
      <c r="A23" s="75"/>
      <c r="B23" s="16" t="s">
        <v>101</v>
      </c>
      <c r="C23" s="9" t="s">
        <v>104</v>
      </c>
      <c r="D23" s="9">
        <v>200</v>
      </c>
      <c r="E23" s="69">
        <v>3.8</v>
      </c>
    </row>
    <row r="24" spans="1:5" ht="52.5" customHeight="1" thickBot="1" x14ac:dyDescent="0.3">
      <c r="A24" s="75" t="s">
        <v>274</v>
      </c>
      <c r="B24" s="16" t="s">
        <v>105</v>
      </c>
      <c r="C24" s="9" t="s">
        <v>106</v>
      </c>
      <c r="D24" s="9"/>
      <c r="E24" s="99">
        <f>E25+E27</f>
        <v>1763.1</v>
      </c>
    </row>
    <row r="25" spans="1:5" ht="53.25" customHeight="1" thickBot="1" x14ac:dyDescent="0.3">
      <c r="A25" s="75" t="s">
        <v>275</v>
      </c>
      <c r="B25" s="16" t="s">
        <v>107</v>
      </c>
      <c r="C25" s="9" t="s">
        <v>108</v>
      </c>
      <c r="D25" s="9"/>
      <c r="E25" s="223">
        <f>E26</f>
        <v>1549.5</v>
      </c>
    </row>
    <row r="26" spans="1:5" ht="31.5" customHeight="1" thickBot="1" x14ac:dyDescent="0.3">
      <c r="A26" s="75"/>
      <c r="B26" s="16" t="s">
        <v>101</v>
      </c>
      <c r="C26" s="9" t="s">
        <v>108</v>
      </c>
      <c r="D26" s="9">
        <v>200</v>
      </c>
      <c r="E26" s="223">
        <v>1549.5</v>
      </c>
    </row>
    <row r="27" spans="1:5" ht="40.5" customHeight="1" thickBot="1" x14ac:dyDescent="0.3">
      <c r="A27" s="75" t="s">
        <v>276</v>
      </c>
      <c r="B27" s="16" t="s">
        <v>109</v>
      </c>
      <c r="C27" s="9" t="s">
        <v>110</v>
      </c>
      <c r="D27" s="9"/>
      <c r="E27" s="223">
        <f>E28</f>
        <v>213.6</v>
      </c>
    </row>
    <row r="28" spans="1:5" ht="16.5" thickBot="1" x14ac:dyDescent="0.3">
      <c r="A28" s="75"/>
      <c r="B28" s="167" t="s">
        <v>111</v>
      </c>
      <c r="C28" s="9" t="s">
        <v>110</v>
      </c>
      <c r="D28" s="9">
        <v>300</v>
      </c>
      <c r="E28" s="223">
        <v>213.6</v>
      </c>
    </row>
    <row r="29" spans="1:5" ht="44.25" customHeight="1" thickBot="1" x14ac:dyDescent="0.3">
      <c r="A29" s="75" t="s">
        <v>277</v>
      </c>
      <c r="B29" s="16" t="s">
        <v>112</v>
      </c>
      <c r="C29" s="9" t="s">
        <v>113</v>
      </c>
      <c r="D29" s="9"/>
      <c r="E29" s="223">
        <f>E30</f>
        <v>24</v>
      </c>
    </row>
    <row r="30" spans="1:5" ht="43.5" customHeight="1" thickBot="1" x14ac:dyDescent="0.3">
      <c r="A30" s="75"/>
      <c r="B30" s="16" t="s">
        <v>114</v>
      </c>
      <c r="C30" s="9" t="s">
        <v>115</v>
      </c>
      <c r="D30" s="9"/>
      <c r="E30" s="222">
        <f>E31+E32</f>
        <v>24</v>
      </c>
    </row>
    <row r="31" spans="1:5" ht="63.75" customHeight="1" thickBot="1" x14ac:dyDescent="0.3">
      <c r="A31" s="75"/>
      <c r="B31" s="190" t="s">
        <v>130</v>
      </c>
      <c r="C31" s="9" t="s">
        <v>115</v>
      </c>
      <c r="D31" s="9">
        <v>100</v>
      </c>
      <c r="E31" s="222">
        <v>22</v>
      </c>
    </row>
    <row r="32" spans="1:5" ht="31.5" customHeight="1" thickBot="1" x14ac:dyDescent="0.3">
      <c r="A32" s="75"/>
      <c r="B32" s="191" t="s">
        <v>102</v>
      </c>
      <c r="C32" s="9" t="s">
        <v>115</v>
      </c>
      <c r="D32" s="9">
        <v>800</v>
      </c>
      <c r="E32" s="222">
        <v>2</v>
      </c>
    </row>
    <row r="33" spans="1:5" ht="40.5" customHeight="1" thickBot="1" x14ac:dyDescent="0.3">
      <c r="A33" s="75" t="s">
        <v>278</v>
      </c>
      <c r="B33" s="16" t="s">
        <v>116</v>
      </c>
      <c r="C33" s="9" t="s">
        <v>117</v>
      </c>
      <c r="D33" s="9"/>
      <c r="E33" s="96">
        <f>E34</f>
        <v>85.6</v>
      </c>
    </row>
    <row r="34" spans="1:5" ht="39" customHeight="1" thickBot="1" x14ac:dyDescent="0.3">
      <c r="A34" s="75"/>
      <c r="B34" s="16" t="s">
        <v>118</v>
      </c>
      <c r="C34" s="9" t="s">
        <v>119</v>
      </c>
      <c r="D34" s="9"/>
      <c r="E34" s="96">
        <f>E35</f>
        <v>85.6</v>
      </c>
    </row>
    <row r="35" spans="1:5" ht="28.5" customHeight="1" thickBot="1" x14ac:dyDescent="0.3">
      <c r="A35" s="75"/>
      <c r="B35" s="16" t="s">
        <v>120</v>
      </c>
      <c r="C35" s="9" t="s">
        <v>119</v>
      </c>
      <c r="D35" s="9">
        <v>500</v>
      </c>
      <c r="E35" s="96">
        <v>85.6</v>
      </c>
    </row>
    <row r="36" spans="1:5" ht="34.5" customHeight="1" thickBot="1" x14ac:dyDescent="0.3">
      <c r="A36" s="75" t="s">
        <v>279</v>
      </c>
      <c r="B36" s="16" t="s">
        <v>121</v>
      </c>
      <c r="C36" s="9" t="s">
        <v>122</v>
      </c>
      <c r="D36" s="9"/>
      <c r="E36" s="223">
        <f>E37</f>
        <v>0</v>
      </c>
    </row>
    <row r="37" spans="1:5" ht="44.25" customHeight="1" thickBot="1" x14ac:dyDescent="0.3">
      <c r="A37" s="75"/>
      <c r="B37" s="16" t="s">
        <v>123</v>
      </c>
      <c r="C37" s="9" t="s">
        <v>124</v>
      </c>
      <c r="D37" s="9"/>
      <c r="E37" s="223">
        <f>E38</f>
        <v>0</v>
      </c>
    </row>
    <row r="38" spans="1:5" ht="30.75" customHeight="1" thickBot="1" x14ac:dyDescent="0.3">
      <c r="A38" s="75"/>
      <c r="B38" s="16" t="s">
        <v>102</v>
      </c>
      <c r="C38" s="9" t="s">
        <v>124</v>
      </c>
      <c r="D38" s="9" t="s">
        <v>125</v>
      </c>
      <c r="E38" s="223">
        <v>0</v>
      </c>
    </row>
    <row r="39" spans="1:5" ht="48" customHeight="1" thickBot="1" x14ac:dyDescent="0.3">
      <c r="A39" s="75" t="s">
        <v>280</v>
      </c>
      <c r="B39" s="16" t="s">
        <v>126</v>
      </c>
      <c r="C39" s="9" t="s">
        <v>127</v>
      </c>
      <c r="D39" s="9"/>
      <c r="E39" s="96">
        <f>E40</f>
        <v>355.1</v>
      </c>
    </row>
    <row r="40" spans="1:5" ht="51.75" customHeight="1" thickBot="1" x14ac:dyDescent="0.3">
      <c r="A40" s="75"/>
      <c r="B40" s="16" t="s">
        <v>128</v>
      </c>
      <c r="C40" s="9" t="s">
        <v>129</v>
      </c>
      <c r="D40" s="9"/>
      <c r="E40" s="69">
        <f>E41</f>
        <v>355.1</v>
      </c>
    </row>
    <row r="41" spans="1:5" ht="72" customHeight="1" thickBot="1" x14ac:dyDescent="0.3">
      <c r="A41" s="75"/>
      <c r="B41" s="190" t="s">
        <v>130</v>
      </c>
      <c r="C41" s="9" t="s">
        <v>129</v>
      </c>
      <c r="D41" s="9">
        <v>100</v>
      </c>
      <c r="E41" s="69">
        <v>355.1</v>
      </c>
    </row>
    <row r="42" spans="1:5" ht="72" customHeight="1" thickBot="1" x14ac:dyDescent="0.3">
      <c r="A42" s="75">
        <v>2</v>
      </c>
      <c r="B42" s="30" t="s">
        <v>131</v>
      </c>
      <c r="C42" s="11" t="s">
        <v>132</v>
      </c>
      <c r="D42" s="11"/>
      <c r="E42" s="197">
        <f>E43</f>
        <v>6</v>
      </c>
    </row>
    <row r="43" spans="1:5" ht="54" customHeight="1" thickBot="1" x14ac:dyDescent="0.3">
      <c r="A43" s="75" t="s">
        <v>281</v>
      </c>
      <c r="B43" s="16" t="s">
        <v>133</v>
      </c>
      <c r="C43" s="9" t="s">
        <v>134</v>
      </c>
      <c r="D43" s="9"/>
      <c r="E43" s="222">
        <f>E44</f>
        <v>6</v>
      </c>
    </row>
    <row r="44" spans="1:5" ht="65.25" customHeight="1" thickBot="1" x14ac:dyDescent="0.3">
      <c r="A44" s="75"/>
      <c r="B44" s="16" t="s">
        <v>135</v>
      </c>
      <c r="C44" s="9" t="s">
        <v>136</v>
      </c>
      <c r="D44" s="9"/>
      <c r="E44" s="222">
        <f>E45</f>
        <v>6</v>
      </c>
    </row>
    <row r="45" spans="1:5" ht="33.75" customHeight="1" thickBot="1" x14ac:dyDescent="0.3">
      <c r="A45" s="75"/>
      <c r="B45" s="16" t="s">
        <v>101</v>
      </c>
      <c r="C45" s="9" t="s">
        <v>136</v>
      </c>
      <c r="D45" s="9">
        <v>200</v>
      </c>
      <c r="E45" s="222">
        <v>6</v>
      </c>
    </row>
    <row r="46" spans="1:5" ht="32.25" thickBot="1" x14ac:dyDescent="0.3">
      <c r="A46" s="75">
        <v>4</v>
      </c>
      <c r="B46" s="30" t="s">
        <v>139</v>
      </c>
      <c r="C46" s="11" t="s">
        <v>140</v>
      </c>
      <c r="D46" s="11"/>
      <c r="E46" s="98">
        <f>E47</f>
        <v>5838.5</v>
      </c>
    </row>
    <row r="47" spans="1:5" ht="16.5" thickBot="1" x14ac:dyDescent="0.3">
      <c r="A47" s="75" t="s">
        <v>282</v>
      </c>
      <c r="B47" s="16" t="s">
        <v>141</v>
      </c>
      <c r="C47" s="9" t="s">
        <v>142</v>
      </c>
      <c r="D47" s="9"/>
      <c r="E47" s="69">
        <f>E48+E50</f>
        <v>5838.5</v>
      </c>
    </row>
    <row r="48" spans="1:5" ht="16.5" thickBot="1" x14ac:dyDescent="0.3">
      <c r="A48" s="75"/>
      <c r="B48" s="16" t="s">
        <v>143</v>
      </c>
      <c r="C48" s="9" t="s">
        <v>144</v>
      </c>
      <c r="D48" s="9"/>
      <c r="E48" s="69">
        <f>E49</f>
        <v>3465.2</v>
      </c>
    </row>
    <row r="49" spans="1:7" ht="32.25" thickBot="1" x14ac:dyDescent="0.3">
      <c r="A49" s="75"/>
      <c r="B49" s="16" t="s">
        <v>101</v>
      </c>
      <c r="C49" s="9" t="s">
        <v>144</v>
      </c>
      <c r="D49" s="9">
        <v>200</v>
      </c>
      <c r="E49" s="69">
        <v>3465.2</v>
      </c>
    </row>
    <row r="50" spans="1:7" ht="16.5" thickBot="1" x14ac:dyDescent="0.3">
      <c r="A50" s="195" t="s">
        <v>363</v>
      </c>
      <c r="B50" s="16" t="s">
        <v>145</v>
      </c>
      <c r="C50" s="9" t="s">
        <v>146</v>
      </c>
      <c r="D50" s="9"/>
      <c r="E50" s="222">
        <f>E51</f>
        <v>2373.3000000000002</v>
      </c>
    </row>
    <row r="51" spans="1:7" ht="32.25" thickBot="1" x14ac:dyDescent="0.3">
      <c r="A51" s="75"/>
      <c r="B51" s="16" t="s">
        <v>101</v>
      </c>
      <c r="C51" s="9" t="s">
        <v>146</v>
      </c>
      <c r="D51" s="9">
        <v>200</v>
      </c>
      <c r="E51" s="222">
        <v>2373.3000000000002</v>
      </c>
    </row>
    <row r="52" spans="1:7" ht="63.75" thickBot="1" x14ac:dyDescent="0.3">
      <c r="A52" s="75">
        <v>5</v>
      </c>
      <c r="B52" s="30" t="s">
        <v>147</v>
      </c>
      <c r="C52" s="11" t="s">
        <v>148</v>
      </c>
      <c r="D52" s="11"/>
      <c r="E52" s="309">
        <f>E53+E58+E61+E66+E69+E74</f>
        <v>50221.000000000007</v>
      </c>
      <c r="F52" s="307"/>
      <c r="G52" s="308"/>
    </row>
    <row r="53" spans="1:7" ht="32.25" thickBot="1" x14ac:dyDescent="0.3">
      <c r="A53" s="75" t="s">
        <v>283</v>
      </c>
      <c r="B53" s="29" t="s">
        <v>149</v>
      </c>
      <c r="C53" s="9" t="s">
        <v>150</v>
      </c>
      <c r="D53" s="9"/>
      <c r="E53" s="223">
        <f>E54+E56</f>
        <v>4633.8999999999996</v>
      </c>
    </row>
    <row r="54" spans="1:7" ht="32.25" thickBot="1" x14ac:dyDescent="0.3">
      <c r="A54" s="75"/>
      <c r="B54" s="7" t="s">
        <v>151</v>
      </c>
      <c r="C54" s="15" t="s">
        <v>152</v>
      </c>
      <c r="D54" s="9"/>
      <c r="E54" s="223">
        <f>E55</f>
        <v>1563.9</v>
      </c>
    </row>
    <row r="55" spans="1:7" ht="32.25" thickBot="1" x14ac:dyDescent="0.3">
      <c r="A55" s="75"/>
      <c r="B55" s="16" t="s">
        <v>101</v>
      </c>
      <c r="C55" s="9" t="s">
        <v>152</v>
      </c>
      <c r="D55" s="9">
        <v>200</v>
      </c>
      <c r="E55" s="223">
        <v>1563.9</v>
      </c>
      <c r="F55" s="310">
        <v>1115</v>
      </c>
    </row>
    <row r="56" spans="1:7" ht="16.5" thickBot="1" x14ac:dyDescent="0.3">
      <c r="A56" s="75"/>
      <c r="B56" s="16" t="s">
        <v>392</v>
      </c>
      <c r="C56" s="9" t="s">
        <v>393</v>
      </c>
      <c r="D56" s="9"/>
      <c r="E56" s="223">
        <v>3070</v>
      </c>
    </row>
    <row r="57" spans="1:7" ht="32.25" thickBot="1" x14ac:dyDescent="0.3">
      <c r="A57" s="75"/>
      <c r="B57" s="16" t="s">
        <v>101</v>
      </c>
      <c r="C57" s="9" t="s">
        <v>393</v>
      </c>
      <c r="D57" s="9">
        <v>200</v>
      </c>
      <c r="E57" s="223">
        <v>3070</v>
      </c>
    </row>
    <row r="58" spans="1:7" ht="32.25" thickBot="1" x14ac:dyDescent="0.3">
      <c r="A58" s="195" t="s">
        <v>341</v>
      </c>
      <c r="B58" s="8" t="s">
        <v>153</v>
      </c>
      <c r="C58" s="15" t="s">
        <v>154</v>
      </c>
      <c r="D58" s="9"/>
      <c r="E58" s="223">
        <f>E59</f>
        <v>993</v>
      </c>
    </row>
    <row r="59" spans="1:7" ht="16.5" thickBot="1" x14ac:dyDescent="0.3">
      <c r="A59" s="195"/>
      <c r="B59" s="29" t="s">
        <v>362</v>
      </c>
      <c r="C59" s="9" t="s">
        <v>155</v>
      </c>
      <c r="D59" s="9"/>
      <c r="E59" s="223">
        <f>E60</f>
        <v>993</v>
      </c>
    </row>
    <row r="60" spans="1:7" ht="32.25" thickBot="1" x14ac:dyDescent="0.3">
      <c r="A60" s="195"/>
      <c r="B60" s="16" t="s">
        <v>101</v>
      </c>
      <c r="C60" s="9" t="s">
        <v>155</v>
      </c>
      <c r="D60" s="9">
        <v>200</v>
      </c>
      <c r="E60" s="223">
        <v>993</v>
      </c>
    </row>
    <row r="61" spans="1:7" ht="16.5" thickBot="1" x14ac:dyDescent="0.3">
      <c r="A61" s="195" t="s">
        <v>342</v>
      </c>
      <c r="B61" s="16" t="s">
        <v>157</v>
      </c>
      <c r="C61" s="9" t="s">
        <v>158</v>
      </c>
      <c r="D61" s="9"/>
      <c r="E61" s="223">
        <f>E62+E65+E64</f>
        <v>40245.700000000004</v>
      </c>
    </row>
    <row r="62" spans="1:7" ht="16.5" thickBot="1" x14ac:dyDescent="0.3">
      <c r="A62" s="195" t="s">
        <v>355</v>
      </c>
      <c r="B62" s="16" t="s">
        <v>385</v>
      </c>
      <c r="C62" s="9" t="s">
        <v>288</v>
      </c>
      <c r="D62" s="9"/>
      <c r="E62" s="96">
        <f>E63</f>
        <v>39943.9</v>
      </c>
    </row>
    <row r="63" spans="1:7" ht="32.25" thickBot="1" x14ac:dyDescent="0.3">
      <c r="A63" s="195"/>
      <c r="B63" s="16" t="s">
        <v>101</v>
      </c>
      <c r="C63" s="9" t="s">
        <v>288</v>
      </c>
      <c r="D63" s="9">
        <v>200</v>
      </c>
      <c r="E63" s="96">
        <v>39943.9</v>
      </c>
    </row>
    <row r="64" spans="1:7" ht="32.25" thickBot="1" x14ac:dyDescent="0.3">
      <c r="A64" s="195"/>
      <c r="B64" s="16" t="s">
        <v>101</v>
      </c>
      <c r="C64" s="9" t="s">
        <v>159</v>
      </c>
      <c r="D64" s="9">
        <v>200</v>
      </c>
      <c r="E64" s="96">
        <v>121.8</v>
      </c>
    </row>
    <row r="65" spans="1:8" ht="32.25" thickBot="1" x14ac:dyDescent="0.3">
      <c r="A65" s="195"/>
      <c r="B65" s="16" t="s">
        <v>101</v>
      </c>
      <c r="C65" s="9" t="s">
        <v>372</v>
      </c>
      <c r="D65" s="9">
        <v>200</v>
      </c>
      <c r="E65" s="253">
        <v>180</v>
      </c>
    </row>
    <row r="66" spans="1:8" ht="16.5" thickBot="1" x14ac:dyDescent="0.3">
      <c r="A66" s="195" t="s">
        <v>343</v>
      </c>
      <c r="B66" s="16" t="s">
        <v>160</v>
      </c>
      <c r="C66" s="9" t="s">
        <v>161</v>
      </c>
      <c r="D66" s="9"/>
      <c r="E66" s="223">
        <f>E67</f>
        <v>0</v>
      </c>
    </row>
    <row r="67" spans="1:8" ht="16.5" thickBot="1" x14ac:dyDescent="0.3">
      <c r="A67" s="195"/>
      <c r="B67" s="16" t="s">
        <v>162</v>
      </c>
      <c r="C67" s="9" t="s">
        <v>163</v>
      </c>
      <c r="D67" s="9"/>
      <c r="E67" s="222">
        <f>E68</f>
        <v>0</v>
      </c>
    </row>
    <row r="68" spans="1:8" ht="32.25" thickBot="1" x14ac:dyDescent="0.3">
      <c r="A68" s="195"/>
      <c r="B68" s="16" t="s">
        <v>101</v>
      </c>
      <c r="C68" s="9" t="s">
        <v>163</v>
      </c>
      <c r="D68" s="9">
        <v>200</v>
      </c>
      <c r="E68" s="222">
        <v>0</v>
      </c>
    </row>
    <row r="69" spans="1:8" ht="22.5" customHeight="1" thickBot="1" x14ac:dyDescent="0.3">
      <c r="A69" s="195" t="s">
        <v>344</v>
      </c>
      <c r="B69" s="16" t="s">
        <v>164</v>
      </c>
      <c r="C69" s="240" t="s">
        <v>165</v>
      </c>
      <c r="D69" s="9"/>
      <c r="E69" s="222">
        <f>E71+E73</f>
        <v>4289.1000000000004</v>
      </c>
    </row>
    <row r="70" spans="1:8" ht="32.25" thickBot="1" x14ac:dyDescent="0.3">
      <c r="A70" s="195"/>
      <c r="B70" s="8" t="s">
        <v>166</v>
      </c>
      <c r="C70" s="241" t="s">
        <v>167</v>
      </c>
      <c r="D70" s="9"/>
      <c r="E70" s="222">
        <f>E71</f>
        <v>1773</v>
      </c>
    </row>
    <row r="71" spans="1:8" ht="32.25" thickBot="1" x14ac:dyDescent="0.3">
      <c r="A71" s="195"/>
      <c r="B71" s="16" t="s">
        <v>101</v>
      </c>
      <c r="C71" s="240" t="s">
        <v>167</v>
      </c>
      <c r="D71" s="9">
        <v>200</v>
      </c>
      <c r="E71" s="222">
        <v>1773</v>
      </c>
      <c r="F71" s="310">
        <v>100</v>
      </c>
      <c r="G71" s="310">
        <v>60</v>
      </c>
      <c r="H71" s="310">
        <v>36</v>
      </c>
    </row>
    <row r="72" spans="1:8" ht="32.25" thickBot="1" x14ac:dyDescent="0.3">
      <c r="A72" s="195"/>
      <c r="B72" s="8" t="s">
        <v>166</v>
      </c>
      <c r="C72" s="240" t="s">
        <v>411</v>
      </c>
      <c r="D72" s="9"/>
      <c r="E72" s="222">
        <f>E73</f>
        <v>2516.1</v>
      </c>
      <c r="F72" s="310"/>
      <c r="G72" s="310"/>
      <c r="H72" s="310"/>
    </row>
    <row r="73" spans="1:8" ht="32.25" thickBot="1" x14ac:dyDescent="0.3">
      <c r="A73" s="195"/>
      <c r="B73" s="16" t="s">
        <v>101</v>
      </c>
      <c r="C73" s="240" t="s">
        <v>411</v>
      </c>
      <c r="D73" s="9">
        <v>200</v>
      </c>
      <c r="E73" s="222">
        <v>2516.1</v>
      </c>
      <c r="F73" s="310"/>
      <c r="G73" s="310"/>
      <c r="H73" s="310"/>
    </row>
    <row r="74" spans="1:8" ht="48" customHeight="1" thickBot="1" x14ac:dyDescent="0.3">
      <c r="A74" s="195" t="s">
        <v>403</v>
      </c>
      <c r="B74" s="16" t="s">
        <v>168</v>
      </c>
      <c r="C74" s="9" t="s">
        <v>366</v>
      </c>
      <c r="D74" s="9"/>
      <c r="E74" s="69">
        <f>E75</f>
        <v>59.3</v>
      </c>
    </row>
    <row r="75" spans="1:8" ht="32.25" thickBot="1" x14ac:dyDescent="0.3">
      <c r="A75" s="195"/>
      <c r="B75" s="16" t="s">
        <v>170</v>
      </c>
      <c r="C75" s="9" t="s">
        <v>169</v>
      </c>
      <c r="D75" s="9"/>
      <c r="E75" s="69">
        <f>E76</f>
        <v>59.3</v>
      </c>
    </row>
    <row r="76" spans="1:8" ht="16.5" thickBot="1" x14ac:dyDescent="0.3">
      <c r="A76" s="195"/>
      <c r="B76" s="16" t="s">
        <v>120</v>
      </c>
      <c r="C76" s="9" t="s">
        <v>169</v>
      </c>
      <c r="D76" s="9">
        <v>500</v>
      </c>
      <c r="E76" s="69">
        <v>59.3</v>
      </c>
    </row>
    <row r="77" spans="1:8" ht="36.75" customHeight="1" thickBot="1" x14ac:dyDescent="0.3">
      <c r="A77" s="195" t="s">
        <v>345</v>
      </c>
      <c r="B77" s="30" t="s">
        <v>171</v>
      </c>
      <c r="C77" s="11" t="s">
        <v>172</v>
      </c>
      <c r="D77" s="11"/>
      <c r="E77" s="197">
        <f>E78</f>
        <v>68</v>
      </c>
    </row>
    <row r="78" spans="1:8" ht="16.5" thickBot="1" x14ac:dyDescent="0.3">
      <c r="A78" s="195"/>
      <c r="B78" s="16" t="s">
        <v>173</v>
      </c>
      <c r="C78" s="9" t="s">
        <v>174</v>
      </c>
      <c r="D78" s="9"/>
      <c r="E78" s="222">
        <f>E79</f>
        <v>68</v>
      </c>
    </row>
    <row r="79" spans="1:8" ht="16.5" thickBot="1" x14ac:dyDescent="0.3">
      <c r="A79" s="195"/>
      <c r="B79" s="16" t="s">
        <v>175</v>
      </c>
      <c r="C79" s="9" t="s">
        <v>176</v>
      </c>
      <c r="D79" s="9"/>
      <c r="E79" s="222">
        <f>E80</f>
        <v>68</v>
      </c>
    </row>
    <row r="80" spans="1:8" ht="32.25" thickBot="1" x14ac:dyDescent="0.3">
      <c r="A80" s="195"/>
      <c r="B80" s="16" t="s">
        <v>101</v>
      </c>
      <c r="C80" s="9" t="s">
        <v>176</v>
      </c>
      <c r="D80" s="9">
        <v>200</v>
      </c>
      <c r="E80" s="222">
        <v>68</v>
      </c>
    </row>
    <row r="81" spans="1:7" ht="55.5" customHeight="1" thickBot="1" x14ac:dyDescent="0.3">
      <c r="A81" s="195" t="s">
        <v>346</v>
      </c>
      <c r="B81" s="30" t="s">
        <v>177</v>
      </c>
      <c r="C81" s="11" t="s">
        <v>178</v>
      </c>
      <c r="D81" s="11"/>
      <c r="E81" s="332">
        <f>E82+E85+E88+E91</f>
        <v>39188.199999999997</v>
      </c>
      <c r="G81" s="194"/>
    </row>
    <row r="82" spans="1:7" ht="48" thickBot="1" x14ac:dyDescent="0.3">
      <c r="A82" s="195" t="s">
        <v>347</v>
      </c>
      <c r="B82" s="16" t="s">
        <v>179</v>
      </c>
      <c r="C82" s="9" t="s">
        <v>180</v>
      </c>
      <c r="D82" s="9"/>
      <c r="E82" s="333">
        <f>E83</f>
        <v>13157.2</v>
      </c>
    </row>
    <row r="83" spans="1:7" ht="50.25" customHeight="1" thickBot="1" x14ac:dyDescent="0.3">
      <c r="A83" s="195"/>
      <c r="B83" s="16" t="s">
        <v>181</v>
      </c>
      <c r="C83" s="9" t="s">
        <v>182</v>
      </c>
      <c r="D83" s="9"/>
      <c r="E83" s="333">
        <f>E84</f>
        <v>13157.2</v>
      </c>
    </row>
    <row r="84" spans="1:7" ht="37.5" customHeight="1" thickBot="1" x14ac:dyDescent="0.3">
      <c r="A84" s="195"/>
      <c r="B84" s="190" t="s">
        <v>183</v>
      </c>
      <c r="C84" s="9" t="s">
        <v>182</v>
      </c>
      <c r="D84" s="9">
        <v>600</v>
      </c>
      <c r="E84" s="333">
        <v>13157.2</v>
      </c>
    </row>
    <row r="85" spans="1:7" ht="37.5" customHeight="1" thickBot="1" x14ac:dyDescent="0.3">
      <c r="A85" s="195" t="s">
        <v>348</v>
      </c>
      <c r="B85" s="190" t="s">
        <v>381</v>
      </c>
      <c r="C85" s="9" t="s">
        <v>380</v>
      </c>
      <c r="D85" s="9"/>
      <c r="E85" s="222">
        <f>E86</f>
        <v>24000</v>
      </c>
    </row>
    <row r="86" spans="1:7" ht="67.5" customHeight="1" thickBot="1" x14ac:dyDescent="0.3">
      <c r="A86" s="195"/>
      <c r="B86" s="167" t="s">
        <v>378</v>
      </c>
      <c r="C86" s="9" t="s">
        <v>379</v>
      </c>
      <c r="D86" s="9"/>
      <c r="E86" s="222">
        <f>E87</f>
        <v>24000</v>
      </c>
    </row>
    <row r="87" spans="1:7" ht="37.5" customHeight="1" thickBot="1" x14ac:dyDescent="0.3">
      <c r="A87" s="195"/>
      <c r="B87" s="190" t="s">
        <v>183</v>
      </c>
      <c r="C87" s="9" t="s">
        <v>379</v>
      </c>
      <c r="D87" s="9">
        <v>600</v>
      </c>
      <c r="E87" s="222">
        <v>24000</v>
      </c>
    </row>
    <row r="88" spans="1:7" ht="32.25" thickBot="1" x14ac:dyDescent="0.3">
      <c r="A88" s="195" t="s">
        <v>382</v>
      </c>
      <c r="B88" s="167" t="s">
        <v>184</v>
      </c>
      <c r="C88" s="9" t="s">
        <v>185</v>
      </c>
      <c r="D88" s="9"/>
      <c r="E88" s="223">
        <f>E89</f>
        <v>72.599999999999994</v>
      </c>
    </row>
    <row r="89" spans="1:7" ht="48" thickBot="1" x14ac:dyDescent="0.3">
      <c r="A89" s="195"/>
      <c r="B89" s="16" t="s">
        <v>186</v>
      </c>
      <c r="C89" s="9" t="s">
        <v>187</v>
      </c>
      <c r="D89" s="9"/>
      <c r="E89" s="223">
        <f>E90</f>
        <v>72.599999999999994</v>
      </c>
    </row>
    <row r="90" spans="1:7" ht="32.25" thickBot="1" x14ac:dyDescent="0.3">
      <c r="A90" s="195"/>
      <c r="B90" s="16" t="s">
        <v>101</v>
      </c>
      <c r="C90" s="9" t="s">
        <v>187</v>
      </c>
      <c r="D90" s="9">
        <v>200</v>
      </c>
      <c r="E90" s="223">
        <v>72.599999999999994</v>
      </c>
    </row>
    <row r="91" spans="1:7" ht="41.25" customHeight="1" thickBot="1" x14ac:dyDescent="0.3">
      <c r="A91" s="195" t="s">
        <v>382</v>
      </c>
      <c r="B91" s="16" t="s">
        <v>188</v>
      </c>
      <c r="C91" s="9" t="s">
        <v>189</v>
      </c>
      <c r="D91" s="9"/>
      <c r="E91" s="99">
        <f>E92</f>
        <v>1958.3999999999999</v>
      </c>
    </row>
    <row r="92" spans="1:7" ht="32.25" thickBot="1" x14ac:dyDescent="0.3">
      <c r="A92" s="195"/>
      <c r="B92" s="16" t="s">
        <v>190</v>
      </c>
      <c r="C92" s="9" t="s">
        <v>191</v>
      </c>
      <c r="D92" s="9"/>
      <c r="E92" s="97">
        <f>E93+E94+E95</f>
        <v>1958.3999999999999</v>
      </c>
    </row>
    <row r="93" spans="1:7" ht="63.75" thickBot="1" x14ac:dyDescent="0.3">
      <c r="A93" s="195"/>
      <c r="B93" s="190" t="s">
        <v>130</v>
      </c>
      <c r="C93" s="9" t="s">
        <v>191</v>
      </c>
      <c r="D93" s="9">
        <v>100</v>
      </c>
      <c r="E93" s="100">
        <v>1757.3</v>
      </c>
    </row>
    <row r="94" spans="1:7" ht="32.25" thickBot="1" x14ac:dyDescent="0.3">
      <c r="A94" s="195"/>
      <c r="B94" s="16" t="s">
        <v>101</v>
      </c>
      <c r="C94" s="9" t="s">
        <v>191</v>
      </c>
      <c r="D94" s="9">
        <v>200</v>
      </c>
      <c r="E94" s="222">
        <v>190</v>
      </c>
    </row>
    <row r="95" spans="1:7" ht="16.5" thickBot="1" x14ac:dyDescent="0.3">
      <c r="A95" s="195"/>
      <c r="B95" s="191" t="s">
        <v>102</v>
      </c>
      <c r="C95" s="9" t="s">
        <v>191</v>
      </c>
      <c r="D95" s="9">
        <v>800</v>
      </c>
      <c r="E95" s="69">
        <v>11.1</v>
      </c>
    </row>
    <row r="96" spans="1:7" ht="55.5" customHeight="1" thickBot="1" x14ac:dyDescent="0.3">
      <c r="A96" s="195" t="s">
        <v>349</v>
      </c>
      <c r="B96" s="30" t="s">
        <v>192</v>
      </c>
      <c r="C96" s="11" t="s">
        <v>193</v>
      </c>
      <c r="D96" s="11"/>
      <c r="E96" s="197">
        <f>E97</f>
        <v>100</v>
      </c>
    </row>
    <row r="97" spans="1:5" ht="16.5" thickBot="1" x14ac:dyDescent="0.3">
      <c r="A97" s="195"/>
      <c r="B97" s="28" t="s">
        <v>194</v>
      </c>
      <c r="C97" s="9" t="s">
        <v>195</v>
      </c>
      <c r="D97" s="9"/>
      <c r="E97" s="222">
        <f>E98</f>
        <v>100</v>
      </c>
    </row>
    <row r="98" spans="1:5" ht="16.5" thickBot="1" x14ac:dyDescent="0.3">
      <c r="A98" s="195"/>
      <c r="B98" s="8" t="s">
        <v>196</v>
      </c>
      <c r="C98" s="15" t="s">
        <v>197</v>
      </c>
      <c r="D98" s="9"/>
      <c r="E98" s="222">
        <f>E99</f>
        <v>100</v>
      </c>
    </row>
    <row r="99" spans="1:5" ht="32.25" thickBot="1" x14ac:dyDescent="0.3">
      <c r="A99" s="195"/>
      <c r="B99" s="16" t="s">
        <v>101</v>
      </c>
      <c r="C99" s="9" t="s">
        <v>197</v>
      </c>
      <c r="D99" s="9">
        <v>200</v>
      </c>
      <c r="E99" s="222">
        <v>100</v>
      </c>
    </row>
    <row r="100" spans="1:5" ht="32.25" thickBot="1" x14ac:dyDescent="0.3">
      <c r="A100" s="196" t="s">
        <v>351</v>
      </c>
      <c r="B100" s="71" t="s">
        <v>198</v>
      </c>
      <c r="C100" s="11" t="s">
        <v>199</v>
      </c>
      <c r="D100" s="11"/>
      <c r="E100" s="197">
        <f>E101+E104+E107</f>
        <v>564.9</v>
      </c>
    </row>
    <row r="101" spans="1:5" ht="32.25" thickBot="1" x14ac:dyDescent="0.3">
      <c r="A101" s="195" t="s">
        <v>352</v>
      </c>
      <c r="B101" s="16" t="s">
        <v>200</v>
      </c>
      <c r="C101" s="9" t="s">
        <v>201</v>
      </c>
      <c r="D101" s="9"/>
      <c r="E101" s="69">
        <f>E102</f>
        <v>85.6</v>
      </c>
    </row>
    <row r="102" spans="1:5" ht="32.25" thickBot="1" x14ac:dyDescent="0.3">
      <c r="A102" s="195"/>
      <c r="B102" s="8" t="s">
        <v>202</v>
      </c>
      <c r="C102" s="15" t="s">
        <v>203</v>
      </c>
      <c r="D102" s="9"/>
      <c r="E102" s="69">
        <f>E103</f>
        <v>85.6</v>
      </c>
    </row>
    <row r="103" spans="1:5" ht="16.5" thickBot="1" x14ac:dyDescent="0.3">
      <c r="A103" s="195"/>
      <c r="B103" s="16" t="s">
        <v>120</v>
      </c>
      <c r="C103" s="9" t="s">
        <v>203</v>
      </c>
      <c r="D103" s="9">
        <v>500</v>
      </c>
      <c r="E103" s="69">
        <v>85.6</v>
      </c>
    </row>
    <row r="104" spans="1:5" ht="32.25" thickBot="1" x14ac:dyDescent="0.3">
      <c r="A104" s="195" t="s">
        <v>353</v>
      </c>
      <c r="B104" s="8" t="s">
        <v>204</v>
      </c>
      <c r="C104" s="15" t="s">
        <v>205</v>
      </c>
      <c r="D104" s="9"/>
      <c r="E104" s="222">
        <f>E105</f>
        <v>89</v>
      </c>
    </row>
    <row r="105" spans="1:5" ht="32.25" thickBot="1" x14ac:dyDescent="0.3">
      <c r="A105" s="195"/>
      <c r="B105" s="16" t="s">
        <v>206</v>
      </c>
      <c r="C105" s="9" t="s">
        <v>207</v>
      </c>
      <c r="D105" s="9"/>
      <c r="E105" s="222">
        <f>E106</f>
        <v>89</v>
      </c>
    </row>
    <row r="106" spans="1:5" ht="33" customHeight="1" thickBot="1" x14ac:dyDescent="0.3">
      <c r="A106" s="195"/>
      <c r="B106" s="16" t="s">
        <v>183</v>
      </c>
      <c r="C106" s="9" t="s">
        <v>207</v>
      </c>
      <c r="D106" s="251">
        <v>600</v>
      </c>
      <c r="E106" s="222">
        <v>89</v>
      </c>
    </row>
    <row r="107" spans="1:5" ht="33" customHeight="1" thickBot="1" x14ac:dyDescent="0.3">
      <c r="A107" s="195" t="s">
        <v>404</v>
      </c>
      <c r="B107" s="165" t="s">
        <v>398</v>
      </c>
      <c r="C107" s="9" t="s">
        <v>406</v>
      </c>
      <c r="D107" s="251"/>
      <c r="E107" s="222">
        <f>E108</f>
        <v>390.3</v>
      </c>
    </row>
    <row r="108" spans="1:5" ht="33" customHeight="1" thickBot="1" x14ac:dyDescent="0.3">
      <c r="A108" s="195"/>
      <c r="B108" s="165" t="s">
        <v>400</v>
      </c>
      <c r="C108" s="9" t="s">
        <v>405</v>
      </c>
      <c r="D108" s="251"/>
      <c r="E108" s="222">
        <f>E109</f>
        <v>390.3</v>
      </c>
    </row>
    <row r="109" spans="1:5" ht="33" customHeight="1" thickBot="1" x14ac:dyDescent="0.3">
      <c r="A109" s="195"/>
      <c r="B109" s="165" t="s">
        <v>102</v>
      </c>
      <c r="C109" s="9" t="s">
        <v>405</v>
      </c>
      <c r="D109" s="251">
        <v>800</v>
      </c>
      <c r="E109" s="222">
        <v>390.3</v>
      </c>
    </row>
    <row r="110" spans="1:5" ht="27.75" customHeight="1" thickBot="1" x14ac:dyDescent="0.3">
      <c r="A110" s="196" t="s">
        <v>354</v>
      </c>
      <c r="B110" s="204" t="s">
        <v>209</v>
      </c>
      <c r="C110" s="11" t="s">
        <v>208</v>
      </c>
      <c r="D110" s="11"/>
      <c r="E110" s="98">
        <v>1.4</v>
      </c>
    </row>
    <row r="111" spans="1:5" ht="16.5" thickBot="1" x14ac:dyDescent="0.3">
      <c r="A111" s="195"/>
      <c r="B111" s="72" t="s">
        <v>209</v>
      </c>
      <c r="C111" s="15" t="s">
        <v>210</v>
      </c>
      <c r="D111" s="9"/>
      <c r="E111" s="69">
        <v>1.4</v>
      </c>
    </row>
    <row r="112" spans="1:5" ht="16.5" thickBot="1" x14ac:dyDescent="0.3">
      <c r="A112" s="195"/>
      <c r="B112" s="73" t="s">
        <v>209</v>
      </c>
      <c r="C112" s="15" t="s">
        <v>211</v>
      </c>
      <c r="D112" s="9"/>
      <c r="E112" s="69">
        <v>1.4</v>
      </c>
    </row>
    <row r="113" spans="1:5" ht="16.5" thickBot="1" x14ac:dyDescent="0.3">
      <c r="A113" s="75"/>
      <c r="B113" s="14" t="s">
        <v>77</v>
      </c>
      <c r="C113" s="9" t="s">
        <v>211</v>
      </c>
      <c r="D113" s="9">
        <v>700</v>
      </c>
      <c r="E113" s="69">
        <v>1.4</v>
      </c>
    </row>
    <row r="114" spans="1:5" x14ac:dyDescent="0.25">
      <c r="A114" s="74"/>
    </row>
    <row r="115" spans="1:5" ht="40.5" customHeight="1" x14ac:dyDescent="0.3">
      <c r="A115" s="381" t="s">
        <v>337</v>
      </c>
      <c r="B115" s="359"/>
      <c r="C115" s="359"/>
      <c r="E115" s="77" t="s">
        <v>212</v>
      </c>
    </row>
  </sheetData>
  <mergeCells count="8">
    <mergeCell ref="C7:E7"/>
    <mergeCell ref="A9:E9"/>
    <mergeCell ref="A115:C115"/>
    <mergeCell ref="C1:E1"/>
    <mergeCell ref="C3:E3"/>
    <mergeCell ref="C4:E4"/>
    <mergeCell ref="C5:E5"/>
    <mergeCell ref="C6:E6"/>
  </mergeCells>
  <pageMargins left="0.70866141732283472" right="0.70866141732283472" top="0.74803149606299213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56"/>
  <sheetViews>
    <sheetView zoomScale="93" zoomScaleNormal="93" workbookViewId="0">
      <selection activeCell="G9" sqref="G9"/>
    </sheetView>
  </sheetViews>
  <sheetFormatPr defaultRowHeight="15.75" x14ac:dyDescent="0.25"/>
  <cols>
    <col min="1" max="1" width="64" customWidth="1"/>
    <col min="5" max="5" width="7" customWidth="1"/>
    <col min="6" max="7" width="6.625" customWidth="1"/>
    <col min="8" max="8" width="11" customWidth="1"/>
    <col min="9" max="9" width="10.75" customWidth="1"/>
    <col min="10" max="10" width="13.375" customWidth="1"/>
    <col min="11" max="11" width="12.25" customWidth="1"/>
    <col min="12" max="12" width="14.75" customWidth="1"/>
    <col min="16" max="16" width="17.625" customWidth="1"/>
  </cols>
  <sheetData>
    <row r="2" spans="1:12" ht="20.25" x14ac:dyDescent="0.3">
      <c r="G2" s="382" t="s">
        <v>269</v>
      </c>
      <c r="H2" s="382"/>
      <c r="I2" s="382"/>
    </row>
    <row r="3" spans="1:12" ht="20.25" x14ac:dyDescent="0.3">
      <c r="G3" s="32"/>
      <c r="H3" s="32"/>
      <c r="I3" s="32"/>
    </row>
    <row r="4" spans="1:12" ht="20.25" x14ac:dyDescent="0.3">
      <c r="G4" s="382" t="s">
        <v>264</v>
      </c>
      <c r="H4" s="382"/>
      <c r="I4" s="382"/>
    </row>
    <row r="5" spans="1:12" ht="20.25" x14ac:dyDescent="0.3">
      <c r="G5" s="383" t="s">
        <v>266</v>
      </c>
      <c r="H5" s="383"/>
      <c r="I5" s="383"/>
      <c r="J5" s="384"/>
    </row>
    <row r="6" spans="1:12" ht="20.25" x14ac:dyDescent="0.3">
      <c r="G6" s="382" t="s">
        <v>79</v>
      </c>
      <c r="H6" s="382"/>
      <c r="I6" s="382"/>
    </row>
    <row r="7" spans="1:12" ht="20.25" x14ac:dyDescent="0.3">
      <c r="G7" s="382" t="s">
        <v>267</v>
      </c>
      <c r="H7" s="382"/>
      <c r="I7" s="382"/>
    </row>
    <row r="8" spans="1:12" ht="20.25" x14ac:dyDescent="0.3">
      <c r="G8" s="379" t="s">
        <v>418</v>
      </c>
      <c r="H8" s="379"/>
      <c r="I8" s="379"/>
      <c r="J8" s="359"/>
    </row>
    <row r="12" spans="1:12" ht="18.75" customHeight="1" x14ac:dyDescent="0.25">
      <c r="A12" s="374" t="s">
        <v>301</v>
      </c>
      <c r="B12" s="374"/>
      <c r="C12" s="374"/>
      <c r="D12" s="374"/>
      <c r="E12" s="374"/>
      <c r="F12" s="374"/>
      <c r="G12" s="374"/>
      <c r="H12" s="374"/>
      <c r="I12" s="374"/>
      <c r="J12" s="374"/>
    </row>
    <row r="13" spans="1:12" ht="21" thickBot="1" x14ac:dyDescent="0.35">
      <c r="A13" s="79"/>
      <c r="B13" s="23"/>
      <c r="C13" s="32"/>
      <c r="D13" s="32"/>
      <c r="E13" s="32"/>
      <c r="F13" s="32"/>
      <c r="G13" s="32"/>
      <c r="H13" s="32"/>
      <c r="I13" s="387" t="s">
        <v>43</v>
      </c>
      <c r="J13" s="387"/>
    </row>
    <row r="14" spans="1:12" ht="21.75" thickBot="1" x14ac:dyDescent="0.3">
      <c r="A14" s="33" t="s">
        <v>87</v>
      </c>
      <c r="B14" s="21" t="s">
        <v>214</v>
      </c>
      <c r="C14" s="21" t="s">
        <v>215</v>
      </c>
      <c r="D14" s="21" t="s">
        <v>216</v>
      </c>
      <c r="E14" s="385" t="s">
        <v>88</v>
      </c>
      <c r="F14" s="386"/>
      <c r="G14" s="386"/>
      <c r="H14" s="386"/>
      <c r="I14" s="21" t="s">
        <v>89</v>
      </c>
      <c r="J14" s="35" t="s">
        <v>53</v>
      </c>
    </row>
    <row r="15" spans="1:12" ht="21" thickBot="1" x14ac:dyDescent="0.3">
      <c r="A15" s="80" t="s">
        <v>90</v>
      </c>
      <c r="B15" s="46"/>
      <c r="C15" s="46"/>
      <c r="D15" s="46"/>
      <c r="E15" s="81"/>
      <c r="F15" s="81"/>
      <c r="G15" s="81"/>
      <c r="H15" s="46"/>
      <c r="I15" s="82"/>
      <c r="J15" s="249">
        <f>J16+J24</f>
        <v>104992.5</v>
      </c>
      <c r="L15" s="305"/>
    </row>
    <row r="16" spans="1:12" ht="41.25" customHeight="1" thickBot="1" x14ac:dyDescent="0.35">
      <c r="A16" s="83" t="s">
        <v>217</v>
      </c>
      <c r="B16" s="106">
        <v>991</v>
      </c>
      <c r="C16" s="106"/>
      <c r="D16" s="106"/>
      <c r="E16" s="107"/>
      <c r="F16" s="107"/>
      <c r="G16" s="107"/>
      <c r="H16" s="106"/>
      <c r="I16" s="108"/>
      <c r="J16" s="205">
        <f>J17</f>
        <v>24</v>
      </c>
    </row>
    <row r="17" spans="1:12" ht="33" customHeight="1" thickBot="1" x14ac:dyDescent="0.35">
      <c r="A17" s="84" t="s">
        <v>56</v>
      </c>
      <c r="B17" s="105">
        <v>991</v>
      </c>
      <c r="C17" s="105" t="s">
        <v>289</v>
      </c>
      <c r="D17" s="105"/>
      <c r="E17" s="109"/>
      <c r="F17" s="109"/>
      <c r="G17" s="109"/>
      <c r="H17" s="110"/>
      <c r="I17" s="111"/>
      <c r="J17" s="206">
        <f>J18</f>
        <v>24</v>
      </c>
    </row>
    <row r="18" spans="1:12" ht="80.25" customHeight="1" thickBot="1" x14ac:dyDescent="0.35">
      <c r="A18" s="84" t="s">
        <v>218</v>
      </c>
      <c r="B18" s="105">
        <v>991</v>
      </c>
      <c r="C18" s="105" t="s">
        <v>289</v>
      </c>
      <c r="D18" s="105" t="s">
        <v>290</v>
      </c>
      <c r="E18" s="109"/>
      <c r="F18" s="109"/>
      <c r="G18" s="109"/>
      <c r="H18" s="110"/>
      <c r="I18" s="111"/>
      <c r="J18" s="207">
        <f>J19</f>
        <v>24</v>
      </c>
    </row>
    <row r="19" spans="1:12" ht="61.5" thickBot="1" x14ac:dyDescent="0.35">
      <c r="A19" s="84" t="s">
        <v>91</v>
      </c>
      <c r="B19" s="105">
        <v>991</v>
      </c>
      <c r="C19" s="105" t="s">
        <v>289</v>
      </c>
      <c r="D19" s="105" t="s">
        <v>290</v>
      </c>
      <c r="E19" s="109" t="s">
        <v>289</v>
      </c>
      <c r="F19" s="109">
        <v>0</v>
      </c>
      <c r="G19" s="109" t="s">
        <v>291</v>
      </c>
      <c r="H19" s="112" t="s">
        <v>292</v>
      </c>
      <c r="I19" s="111"/>
      <c r="J19" s="206">
        <f>J20</f>
        <v>24</v>
      </c>
    </row>
    <row r="20" spans="1:12" ht="61.5" thickBot="1" x14ac:dyDescent="0.35">
      <c r="A20" s="59" t="s">
        <v>112</v>
      </c>
      <c r="B20" s="105">
        <v>991</v>
      </c>
      <c r="C20" s="105" t="s">
        <v>289</v>
      </c>
      <c r="D20" s="105" t="s">
        <v>290</v>
      </c>
      <c r="E20" s="109" t="s">
        <v>289</v>
      </c>
      <c r="F20" s="109">
        <v>4</v>
      </c>
      <c r="G20" s="109" t="s">
        <v>291</v>
      </c>
      <c r="H20" s="112" t="s">
        <v>292</v>
      </c>
      <c r="I20" s="111"/>
      <c r="J20" s="207">
        <f>J21</f>
        <v>24</v>
      </c>
    </row>
    <row r="21" spans="1:12" ht="41.25" thickBot="1" x14ac:dyDescent="0.35">
      <c r="A21" s="84" t="s">
        <v>219</v>
      </c>
      <c r="B21" s="105">
        <v>991</v>
      </c>
      <c r="C21" s="105" t="s">
        <v>289</v>
      </c>
      <c r="D21" s="105" t="s">
        <v>290</v>
      </c>
      <c r="E21" s="109" t="s">
        <v>289</v>
      </c>
      <c r="F21" s="109">
        <v>4</v>
      </c>
      <c r="G21" s="109" t="s">
        <v>291</v>
      </c>
      <c r="H21" s="110" t="s">
        <v>293</v>
      </c>
      <c r="I21" s="111"/>
      <c r="J21" s="206">
        <f>J22+J23</f>
        <v>24</v>
      </c>
    </row>
    <row r="22" spans="1:12" ht="102" thickBot="1" x14ac:dyDescent="0.3">
      <c r="A22" s="158" t="s">
        <v>130</v>
      </c>
      <c r="B22" s="105">
        <v>991</v>
      </c>
      <c r="C22" s="105" t="s">
        <v>289</v>
      </c>
      <c r="D22" s="105" t="s">
        <v>290</v>
      </c>
      <c r="E22" s="109" t="s">
        <v>289</v>
      </c>
      <c r="F22" s="109">
        <v>4</v>
      </c>
      <c r="G22" s="109" t="s">
        <v>291</v>
      </c>
      <c r="H22" s="110" t="s">
        <v>293</v>
      </c>
      <c r="I22" s="113">
        <v>100</v>
      </c>
      <c r="J22" s="207">
        <v>22</v>
      </c>
    </row>
    <row r="23" spans="1:12" ht="21" thickBot="1" x14ac:dyDescent="0.35">
      <c r="A23" s="84" t="s">
        <v>102</v>
      </c>
      <c r="B23" s="105">
        <v>991</v>
      </c>
      <c r="C23" s="105" t="s">
        <v>289</v>
      </c>
      <c r="D23" s="105" t="s">
        <v>290</v>
      </c>
      <c r="E23" s="109" t="s">
        <v>289</v>
      </c>
      <c r="F23" s="109">
        <v>4</v>
      </c>
      <c r="G23" s="109" t="s">
        <v>291</v>
      </c>
      <c r="H23" s="110" t="s">
        <v>293</v>
      </c>
      <c r="I23" s="111">
        <v>800</v>
      </c>
      <c r="J23" s="207">
        <v>2</v>
      </c>
    </row>
    <row r="24" spans="1:12" ht="41.25" thickBot="1" x14ac:dyDescent="0.35">
      <c r="A24" s="83" t="s">
        <v>220</v>
      </c>
      <c r="B24" s="114">
        <v>992</v>
      </c>
      <c r="C24" s="105"/>
      <c r="D24" s="114"/>
      <c r="E24" s="109"/>
      <c r="F24" s="107"/>
      <c r="G24" s="109"/>
      <c r="H24" s="106"/>
      <c r="I24" s="108"/>
      <c r="J24" s="208">
        <f>J25+J70+J76+J82+J90+J119+J125+J144+J149</f>
        <v>104968.5</v>
      </c>
    </row>
    <row r="25" spans="1:12" ht="21" thickBot="1" x14ac:dyDescent="0.35">
      <c r="A25" s="83" t="s">
        <v>56</v>
      </c>
      <c r="B25" s="114">
        <v>992</v>
      </c>
      <c r="C25" s="105" t="s">
        <v>289</v>
      </c>
      <c r="D25" s="114"/>
      <c r="E25" s="109"/>
      <c r="F25" s="115"/>
      <c r="G25" s="109"/>
      <c r="H25" s="106"/>
      <c r="I25" s="108"/>
      <c r="J25" s="209">
        <f>J27+J31+J40+J55+J59+J49</f>
        <v>9190.2999999999993</v>
      </c>
    </row>
    <row r="26" spans="1:12" ht="61.5" thickBot="1" x14ac:dyDescent="0.35">
      <c r="A26" s="200" t="s">
        <v>336</v>
      </c>
      <c r="B26" s="114"/>
      <c r="C26" s="105" t="s">
        <v>289</v>
      </c>
      <c r="D26" s="114" t="s">
        <v>294</v>
      </c>
      <c r="E26" s="109"/>
      <c r="F26" s="115"/>
      <c r="G26" s="109"/>
      <c r="H26" s="106"/>
      <c r="I26" s="108"/>
      <c r="J26" s="339">
        <f>J27</f>
        <v>807.5</v>
      </c>
    </row>
    <row r="27" spans="1:12" ht="60.75" customHeight="1" thickBot="1" x14ac:dyDescent="0.35">
      <c r="A27" s="59" t="s">
        <v>91</v>
      </c>
      <c r="B27" s="116">
        <v>992</v>
      </c>
      <c r="C27" s="105" t="s">
        <v>289</v>
      </c>
      <c r="D27" s="117" t="s">
        <v>294</v>
      </c>
      <c r="E27" s="109" t="s">
        <v>289</v>
      </c>
      <c r="F27" s="118" t="s">
        <v>358</v>
      </c>
      <c r="G27" s="109" t="s">
        <v>291</v>
      </c>
      <c r="H27" s="112" t="s">
        <v>292</v>
      </c>
      <c r="I27" s="119"/>
      <c r="J27" s="340">
        <f>J28</f>
        <v>807.5</v>
      </c>
    </row>
    <row r="28" spans="1:12" ht="68.25" customHeight="1" thickBot="1" x14ac:dyDescent="0.35">
      <c r="A28" s="158" t="s">
        <v>93</v>
      </c>
      <c r="B28" s="116">
        <v>992</v>
      </c>
      <c r="C28" s="105" t="s">
        <v>289</v>
      </c>
      <c r="D28" s="117" t="s">
        <v>294</v>
      </c>
      <c r="E28" s="109" t="s">
        <v>289</v>
      </c>
      <c r="F28" s="118" t="s">
        <v>350</v>
      </c>
      <c r="G28" s="109" t="s">
        <v>291</v>
      </c>
      <c r="H28" s="112" t="s">
        <v>292</v>
      </c>
      <c r="I28" s="119"/>
      <c r="J28" s="318">
        <f>J29</f>
        <v>807.5</v>
      </c>
    </row>
    <row r="29" spans="1:12" ht="61.5" customHeight="1" thickBot="1" x14ac:dyDescent="0.35">
      <c r="A29" s="301" t="s">
        <v>95</v>
      </c>
      <c r="B29" s="116">
        <v>992</v>
      </c>
      <c r="C29" s="105" t="s">
        <v>289</v>
      </c>
      <c r="D29" s="117" t="s">
        <v>294</v>
      </c>
      <c r="E29" s="109" t="s">
        <v>289</v>
      </c>
      <c r="F29" s="118">
        <v>1</v>
      </c>
      <c r="G29" s="118" t="s">
        <v>291</v>
      </c>
      <c r="H29" s="110" t="s">
        <v>293</v>
      </c>
      <c r="I29" s="119"/>
      <c r="J29" s="340">
        <f>J30</f>
        <v>807.5</v>
      </c>
    </row>
    <row r="30" spans="1:12" ht="105.75" customHeight="1" thickBot="1" x14ac:dyDescent="0.35">
      <c r="A30" s="158" t="s">
        <v>130</v>
      </c>
      <c r="B30" s="116">
        <v>992</v>
      </c>
      <c r="C30" s="105" t="s">
        <v>289</v>
      </c>
      <c r="D30" s="117" t="s">
        <v>294</v>
      </c>
      <c r="E30" s="109" t="s">
        <v>289</v>
      </c>
      <c r="F30" s="118">
        <v>1</v>
      </c>
      <c r="G30" s="118" t="s">
        <v>291</v>
      </c>
      <c r="H30" s="110" t="s">
        <v>293</v>
      </c>
      <c r="I30" s="121">
        <v>100</v>
      </c>
      <c r="J30" s="318">
        <v>807.5</v>
      </c>
      <c r="K30" s="322">
        <v>807.5</v>
      </c>
      <c r="L30" s="305">
        <v>800</v>
      </c>
    </row>
    <row r="31" spans="1:12" ht="81.75" thickBot="1" x14ac:dyDescent="0.35">
      <c r="A31" s="158" t="s">
        <v>221</v>
      </c>
      <c r="B31" s="122">
        <v>992</v>
      </c>
      <c r="C31" s="105" t="s">
        <v>289</v>
      </c>
      <c r="D31" s="123" t="s">
        <v>295</v>
      </c>
      <c r="E31" s="113"/>
      <c r="F31" s="145"/>
      <c r="G31" s="145"/>
      <c r="H31" s="146"/>
      <c r="I31" s="124"/>
      <c r="J31" s="341">
        <f>J32</f>
        <v>5969.2</v>
      </c>
    </row>
    <row r="32" spans="1:12" ht="61.5" thickBot="1" x14ac:dyDescent="0.35">
      <c r="A32" s="84" t="s">
        <v>91</v>
      </c>
      <c r="B32" s="116">
        <v>992</v>
      </c>
      <c r="C32" s="105" t="s">
        <v>289</v>
      </c>
      <c r="D32" s="123" t="s">
        <v>295</v>
      </c>
      <c r="E32" s="151" t="s">
        <v>289</v>
      </c>
      <c r="F32" s="131">
        <v>0</v>
      </c>
      <c r="G32" s="137" t="s">
        <v>291</v>
      </c>
      <c r="H32" s="138" t="s">
        <v>292</v>
      </c>
      <c r="I32" s="119"/>
      <c r="J32" s="342">
        <f>J33</f>
        <v>5969.2</v>
      </c>
    </row>
    <row r="33" spans="1:12" ht="61.5" thickBot="1" x14ac:dyDescent="0.35">
      <c r="A33" s="59" t="s">
        <v>97</v>
      </c>
      <c r="B33" s="116">
        <v>992</v>
      </c>
      <c r="C33" s="105" t="s">
        <v>289</v>
      </c>
      <c r="D33" s="123" t="s">
        <v>295</v>
      </c>
      <c r="E33" s="152" t="s">
        <v>289</v>
      </c>
      <c r="F33" s="132">
        <v>2</v>
      </c>
      <c r="G33" s="129" t="s">
        <v>291</v>
      </c>
      <c r="H33" s="133" t="s">
        <v>292</v>
      </c>
      <c r="I33" s="119"/>
      <c r="J33" s="343">
        <f>J34+J38</f>
        <v>5969.2</v>
      </c>
    </row>
    <row r="34" spans="1:12" ht="61.5" thickBot="1" x14ac:dyDescent="0.35">
      <c r="A34" s="59" t="s">
        <v>99</v>
      </c>
      <c r="B34" s="116">
        <v>992</v>
      </c>
      <c r="C34" s="105" t="s">
        <v>289</v>
      </c>
      <c r="D34" s="123" t="s">
        <v>295</v>
      </c>
      <c r="E34" s="151" t="s">
        <v>289</v>
      </c>
      <c r="F34" s="131">
        <v>2</v>
      </c>
      <c r="G34" s="137" t="s">
        <v>291</v>
      </c>
      <c r="H34" s="153" t="s">
        <v>293</v>
      </c>
      <c r="I34" s="119"/>
      <c r="J34" s="342">
        <f>J35+J36+J37</f>
        <v>5965.4</v>
      </c>
    </row>
    <row r="35" spans="1:12" ht="102" thickBot="1" x14ac:dyDescent="0.35">
      <c r="A35" s="158" t="s">
        <v>130</v>
      </c>
      <c r="B35" s="116">
        <v>992</v>
      </c>
      <c r="C35" s="105" t="s">
        <v>289</v>
      </c>
      <c r="D35" s="123" t="s">
        <v>295</v>
      </c>
      <c r="E35" s="152" t="s">
        <v>289</v>
      </c>
      <c r="F35" s="132">
        <v>2</v>
      </c>
      <c r="G35" s="129" t="s">
        <v>291</v>
      </c>
      <c r="H35" s="154" t="s">
        <v>293</v>
      </c>
      <c r="I35" s="119">
        <v>100</v>
      </c>
      <c r="J35" s="343">
        <v>4992.8</v>
      </c>
      <c r="K35" s="323">
        <v>4992.8</v>
      </c>
      <c r="L35" s="194">
        <v>5000.3999999999996</v>
      </c>
    </row>
    <row r="36" spans="1:12" ht="41.25" thickBot="1" x14ac:dyDescent="0.35">
      <c r="A36" s="59" t="s">
        <v>101</v>
      </c>
      <c r="B36" s="116">
        <v>992</v>
      </c>
      <c r="C36" s="105" t="s">
        <v>289</v>
      </c>
      <c r="D36" s="123" t="s">
        <v>295</v>
      </c>
      <c r="E36" s="151" t="s">
        <v>289</v>
      </c>
      <c r="F36" s="131">
        <v>2</v>
      </c>
      <c r="G36" s="137" t="s">
        <v>291</v>
      </c>
      <c r="H36" s="153" t="s">
        <v>293</v>
      </c>
      <c r="I36" s="119">
        <v>200</v>
      </c>
      <c r="J36" s="90">
        <v>777.9</v>
      </c>
      <c r="K36" s="315"/>
    </row>
    <row r="37" spans="1:12" ht="21" thickBot="1" x14ac:dyDescent="0.35">
      <c r="A37" s="59" t="s">
        <v>102</v>
      </c>
      <c r="B37" s="116">
        <v>992</v>
      </c>
      <c r="C37" s="105" t="s">
        <v>289</v>
      </c>
      <c r="D37" s="123" t="s">
        <v>295</v>
      </c>
      <c r="E37" s="152" t="s">
        <v>289</v>
      </c>
      <c r="F37" s="132">
        <v>2</v>
      </c>
      <c r="G37" s="129" t="s">
        <v>291</v>
      </c>
      <c r="H37" s="154" t="s">
        <v>293</v>
      </c>
      <c r="I37" s="119">
        <v>800</v>
      </c>
      <c r="J37" s="89">
        <v>194.7</v>
      </c>
    </row>
    <row r="38" spans="1:12" ht="41.25" thickBot="1" x14ac:dyDescent="0.35">
      <c r="A38" s="59" t="s">
        <v>103</v>
      </c>
      <c r="B38" s="116">
        <v>992</v>
      </c>
      <c r="C38" s="105" t="s">
        <v>289</v>
      </c>
      <c r="D38" s="123" t="s">
        <v>295</v>
      </c>
      <c r="E38" s="151" t="s">
        <v>289</v>
      </c>
      <c r="F38" s="131">
        <v>2</v>
      </c>
      <c r="G38" s="137" t="s">
        <v>291</v>
      </c>
      <c r="H38" s="138">
        <v>60190</v>
      </c>
      <c r="I38" s="119"/>
      <c r="J38" s="90">
        <f>J39</f>
        <v>3.8</v>
      </c>
    </row>
    <row r="39" spans="1:12" ht="41.25" thickBot="1" x14ac:dyDescent="0.35">
      <c r="A39" s="59" t="s">
        <v>101</v>
      </c>
      <c r="B39" s="116">
        <v>992</v>
      </c>
      <c r="C39" s="105" t="s">
        <v>289</v>
      </c>
      <c r="D39" s="123" t="s">
        <v>295</v>
      </c>
      <c r="E39" s="152" t="s">
        <v>289</v>
      </c>
      <c r="F39" s="132">
        <v>2</v>
      </c>
      <c r="G39" s="129" t="s">
        <v>291</v>
      </c>
      <c r="H39" s="133">
        <v>60190</v>
      </c>
      <c r="I39" s="119">
        <v>200</v>
      </c>
      <c r="J39" s="89">
        <v>3.8</v>
      </c>
    </row>
    <row r="40" spans="1:12" ht="61.5" thickBot="1" x14ac:dyDescent="0.35">
      <c r="A40" s="59" t="s">
        <v>222</v>
      </c>
      <c r="B40" s="122">
        <v>992</v>
      </c>
      <c r="C40" s="105" t="s">
        <v>289</v>
      </c>
      <c r="D40" s="125" t="s">
        <v>356</v>
      </c>
      <c r="E40" s="151"/>
      <c r="F40" s="131"/>
      <c r="G40" s="131"/>
      <c r="H40" s="138"/>
      <c r="I40" s="119"/>
      <c r="J40" s="242">
        <f>J44+J48</f>
        <v>171.2</v>
      </c>
    </row>
    <row r="41" spans="1:12" ht="61.5" thickBot="1" x14ac:dyDescent="0.35">
      <c r="A41" s="84" t="s">
        <v>91</v>
      </c>
      <c r="B41" s="116">
        <v>992</v>
      </c>
      <c r="C41" s="105" t="s">
        <v>289</v>
      </c>
      <c r="D41" s="125" t="s">
        <v>356</v>
      </c>
      <c r="E41" s="152" t="s">
        <v>289</v>
      </c>
      <c r="F41" s="132">
        <v>0</v>
      </c>
      <c r="G41" s="129" t="s">
        <v>291</v>
      </c>
      <c r="H41" s="133" t="s">
        <v>292</v>
      </c>
      <c r="I41" s="119"/>
      <c r="J41" s="89">
        <f>J42</f>
        <v>85.6</v>
      </c>
    </row>
    <row r="42" spans="1:12" ht="41.25" thickBot="1" x14ac:dyDescent="0.35">
      <c r="A42" s="59" t="s">
        <v>116</v>
      </c>
      <c r="B42" s="116">
        <v>992</v>
      </c>
      <c r="C42" s="105" t="s">
        <v>289</v>
      </c>
      <c r="D42" s="125" t="s">
        <v>356</v>
      </c>
      <c r="E42" s="151" t="s">
        <v>289</v>
      </c>
      <c r="F42" s="131">
        <v>5</v>
      </c>
      <c r="G42" s="137" t="s">
        <v>291</v>
      </c>
      <c r="H42" s="138" t="s">
        <v>292</v>
      </c>
      <c r="I42" s="119"/>
      <c r="J42" s="90">
        <f>J43</f>
        <v>85.6</v>
      </c>
    </row>
    <row r="43" spans="1:12" ht="41.25" thickBot="1" x14ac:dyDescent="0.35">
      <c r="A43" s="59" t="s">
        <v>118</v>
      </c>
      <c r="B43" s="116">
        <v>992</v>
      </c>
      <c r="C43" s="105" t="s">
        <v>289</v>
      </c>
      <c r="D43" s="125" t="s">
        <v>356</v>
      </c>
      <c r="E43" s="152" t="s">
        <v>289</v>
      </c>
      <c r="F43" s="132">
        <v>5</v>
      </c>
      <c r="G43" s="129" t="s">
        <v>291</v>
      </c>
      <c r="H43" s="133">
        <v>20020</v>
      </c>
      <c r="I43" s="119"/>
      <c r="J43" s="89">
        <f>J44</f>
        <v>85.6</v>
      </c>
    </row>
    <row r="44" spans="1:12" ht="21" thickBot="1" x14ac:dyDescent="0.35">
      <c r="A44" s="59" t="s">
        <v>120</v>
      </c>
      <c r="B44" s="116">
        <v>992</v>
      </c>
      <c r="C44" s="105" t="s">
        <v>289</v>
      </c>
      <c r="D44" s="125" t="s">
        <v>356</v>
      </c>
      <c r="E44" s="151" t="s">
        <v>289</v>
      </c>
      <c r="F44" s="131">
        <v>5</v>
      </c>
      <c r="G44" s="137" t="s">
        <v>291</v>
      </c>
      <c r="H44" s="138">
        <v>20020</v>
      </c>
      <c r="I44" s="119">
        <v>500</v>
      </c>
      <c r="J44" s="90">
        <v>85.6</v>
      </c>
    </row>
    <row r="45" spans="1:12" ht="41.25" thickBot="1" x14ac:dyDescent="0.35">
      <c r="A45" s="85" t="s">
        <v>198</v>
      </c>
      <c r="B45" s="116">
        <v>992</v>
      </c>
      <c r="C45" s="105" t="s">
        <v>289</v>
      </c>
      <c r="D45" s="143" t="s">
        <v>356</v>
      </c>
      <c r="E45" s="300">
        <v>51</v>
      </c>
      <c r="F45" s="132">
        <v>0</v>
      </c>
      <c r="G45" s="129" t="s">
        <v>291</v>
      </c>
      <c r="H45" s="133" t="s">
        <v>292</v>
      </c>
      <c r="I45" s="244"/>
      <c r="J45" s="89">
        <f>J46</f>
        <v>85.6</v>
      </c>
    </row>
    <row r="46" spans="1:12" ht="41.25" thickBot="1" x14ac:dyDescent="0.35">
      <c r="A46" s="59" t="s">
        <v>200</v>
      </c>
      <c r="B46" s="116">
        <v>992</v>
      </c>
      <c r="C46" s="105" t="s">
        <v>289</v>
      </c>
      <c r="D46" s="125" t="s">
        <v>356</v>
      </c>
      <c r="E46" s="131">
        <v>51</v>
      </c>
      <c r="F46" s="131">
        <v>1</v>
      </c>
      <c r="G46" s="137" t="s">
        <v>291</v>
      </c>
      <c r="H46" s="138" t="s">
        <v>292</v>
      </c>
      <c r="I46" s="119"/>
      <c r="J46" s="90">
        <f>J47</f>
        <v>85.6</v>
      </c>
    </row>
    <row r="47" spans="1:12" ht="41.25" thickBot="1" x14ac:dyDescent="0.35">
      <c r="A47" s="86" t="s">
        <v>202</v>
      </c>
      <c r="B47" s="125">
        <v>992</v>
      </c>
      <c r="C47" s="105" t="s">
        <v>289</v>
      </c>
      <c r="D47" s="125" t="s">
        <v>356</v>
      </c>
      <c r="E47" s="121">
        <v>51</v>
      </c>
      <c r="F47" s="132">
        <v>1</v>
      </c>
      <c r="G47" s="129" t="s">
        <v>291</v>
      </c>
      <c r="H47" s="133">
        <v>20010</v>
      </c>
      <c r="I47" s="119"/>
      <c r="J47" s="89">
        <f>J48</f>
        <v>85.6</v>
      </c>
    </row>
    <row r="48" spans="1:12" ht="21" thickBot="1" x14ac:dyDescent="0.35">
      <c r="A48" s="59" t="s">
        <v>120</v>
      </c>
      <c r="B48" s="116">
        <v>992</v>
      </c>
      <c r="C48" s="105" t="s">
        <v>289</v>
      </c>
      <c r="D48" s="125" t="s">
        <v>356</v>
      </c>
      <c r="E48" s="131">
        <v>51</v>
      </c>
      <c r="F48" s="131">
        <v>1</v>
      </c>
      <c r="G48" s="137" t="s">
        <v>291</v>
      </c>
      <c r="H48" s="138">
        <v>20010</v>
      </c>
      <c r="I48" s="119">
        <v>500</v>
      </c>
      <c r="J48" s="90">
        <v>85.6</v>
      </c>
    </row>
    <row r="49" spans="1:12" ht="21" thickBot="1" x14ac:dyDescent="0.35">
      <c r="A49" s="59" t="s">
        <v>396</v>
      </c>
      <c r="B49" s="116" t="s">
        <v>357</v>
      </c>
      <c r="C49" s="105" t="s">
        <v>289</v>
      </c>
      <c r="D49" s="116" t="s">
        <v>297</v>
      </c>
      <c r="E49" s="300"/>
      <c r="F49" s="132"/>
      <c r="G49" s="129"/>
      <c r="H49" s="133"/>
      <c r="I49" s="119"/>
      <c r="J49" s="89">
        <f>J50</f>
        <v>390.3</v>
      </c>
    </row>
    <row r="50" spans="1:12" ht="41.25" thickBot="1" x14ac:dyDescent="0.35">
      <c r="A50" s="85" t="s">
        <v>198</v>
      </c>
      <c r="B50" s="116" t="s">
        <v>357</v>
      </c>
      <c r="C50" s="105" t="s">
        <v>289</v>
      </c>
      <c r="D50" s="116" t="s">
        <v>297</v>
      </c>
      <c r="E50" s="300" t="s">
        <v>397</v>
      </c>
      <c r="F50" s="132" t="s">
        <v>358</v>
      </c>
      <c r="G50" s="129" t="s">
        <v>291</v>
      </c>
      <c r="H50" s="133" t="s">
        <v>292</v>
      </c>
      <c r="I50" s="119"/>
      <c r="J50" s="90">
        <f>J51</f>
        <v>390.3</v>
      </c>
    </row>
    <row r="51" spans="1:12" ht="21" thickBot="1" x14ac:dyDescent="0.35">
      <c r="A51" s="59" t="s">
        <v>398</v>
      </c>
      <c r="B51" s="116" t="s">
        <v>357</v>
      </c>
      <c r="C51" s="105" t="s">
        <v>289</v>
      </c>
      <c r="D51" s="116" t="s">
        <v>297</v>
      </c>
      <c r="E51" s="131" t="s">
        <v>397</v>
      </c>
      <c r="F51" s="131" t="s">
        <v>399</v>
      </c>
      <c r="G51" s="137" t="s">
        <v>291</v>
      </c>
      <c r="H51" s="138" t="s">
        <v>292</v>
      </c>
      <c r="I51" s="119"/>
      <c r="J51" s="89">
        <f>J52</f>
        <v>390.3</v>
      </c>
    </row>
    <row r="52" spans="1:12" ht="21" thickBot="1" x14ac:dyDescent="0.35">
      <c r="A52" s="59" t="s">
        <v>400</v>
      </c>
      <c r="B52" s="116" t="s">
        <v>357</v>
      </c>
      <c r="C52" s="105" t="s">
        <v>289</v>
      </c>
      <c r="D52" s="116" t="s">
        <v>297</v>
      </c>
      <c r="E52" s="300" t="s">
        <v>397</v>
      </c>
      <c r="F52" s="132" t="s">
        <v>399</v>
      </c>
      <c r="G52" s="129" t="s">
        <v>291</v>
      </c>
      <c r="H52" s="133" t="s">
        <v>401</v>
      </c>
      <c r="I52" s="119"/>
      <c r="J52" s="90">
        <f>J53</f>
        <v>390.3</v>
      </c>
    </row>
    <row r="53" spans="1:12" ht="21" thickBot="1" x14ac:dyDescent="0.35">
      <c r="A53" s="59" t="s">
        <v>102</v>
      </c>
      <c r="B53" s="116" t="s">
        <v>357</v>
      </c>
      <c r="C53" s="105" t="s">
        <v>289</v>
      </c>
      <c r="D53" s="116" t="s">
        <v>297</v>
      </c>
      <c r="E53" s="131" t="s">
        <v>397</v>
      </c>
      <c r="F53" s="131" t="s">
        <v>399</v>
      </c>
      <c r="G53" s="137" t="s">
        <v>291</v>
      </c>
      <c r="H53" s="138" t="s">
        <v>401</v>
      </c>
      <c r="I53" s="119" t="s">
        <v>402</v>
      </c>
      <c r="J53" s="89">
        <v>390.3</v>
      </c>
    </row>
    <row r="54" spans="1:12" ht="21" thickBot="1" x14ac:dyDescent="0.35">
      <c r="A54" s="193" t="s">
        <v>58</v>
      </c>
      <c r="B54" s="116" t="s">
        <v>357</v>
      </c>
      <c r="C54" s="105" t="s">
        <v>289</v>
      </c>
      <c r="D54" s="116" t="s">
        <v>408</v>
      </c>
      <c r="E54" s="302"/>
      <c r="F54" s="132"/>
      <c r="G54" s="129"/>
      <c r="H54" s="133"/>
      <c r="I54" s="119"/>
      <c r="J54" s="211">
        <f>J55</f>
        <v>0</v>
      </c>
    </row>
    <row r="55" spans="1:12" ht="61.5" thickBot="1" x14ac:dyDescent="0.35">
      <c r="A55" s="84" t="s">
        <v>91</v>
      </c>
      <c r="B55" s="116">
        <v>992</v>
      </c>
      <c r="C55" s="105" t="s">
        <v>289</v>
      </c>
      <c r="D55" s="116">
        <v>11</v>
      </c>
      <c r="E55" s="152" t="s">
        <v>289</v>
      </c>
      <c r="F55" s="132">
        <v>0</v>
      </c>
      <c r="G55" s="129" t="s">
        <v>291</v>
      </c>
      <c r="H55" s="133" t="s">
        <v>292</v>
      </c>
      <c r="I55" s="119"/>
      <c r="J55" s="216">
        <f>J56</f>
        <v>0</v>
      </c>
    </row>
    <row r="56" spans="1:12" ht="21" thickBot="1" x14ac:dyDescent="0.35">
      <c r="A56" s="59" t="s">
        <v>121</v>
      </c>
      <c r="B56" s="116">
        <v>992</v>
      </c>
      <c r="C56" s="105" t="s">
        <v>289</v>
      </c>
      <c r="D56" s="116">
        <v>11</v>
      </c>
      <c r="E56" s="151" t="s">
        <v>289</v>
      </c>
      <c r="F56" s="131">
        <v>6</v>
      </c>
      <c r="G56" s="137" t="s">
        <v>291</v>
      </c>
      <c r="H56" s="138" t="s">
        <v>292</v>
      </c>
      <c r="I56" s="119"/>
      <c r="J56" s="211">
        <f>J57</f>
        <v>0</v>
      </c>
    </row>
    <row r="57" spans="1:12" ht="61.5" thickBot="1" x14ac:dyDescent="0.35">
      <c r="A57" s="59" t="s">
        <v>123</v>
      </c>
      <c r="B57" s="116">
        <v>992</v>
      </c>
      <c r="C57" s="105" t="s">
        <v>289</v>
      </c>
      <c r="D57" s="116">
        <v>11</v>
      </c>
      <c r="E57" s="152" t="s">
        <v>289</v>
      </c>
      <c r="F57" s="132">
        <v>6</v>
      </c>
      <c r="G57" s="129" t="s">
        <v>291</v>
      </c>
      <c r="H57" s="133">
        <v>10010</v>
      </c>
      <c r="I57" s="119"/>
      <c r="J57" s="210">
        <f>J58</f>
        <v>0</v>
      </c>
    </row>
    <row r="58" spans="1:12" ht="21" thickBot="1" x14ac:dyDescent="0.35">
      <c r="A58" s="59" t="s">
        <v>102</v>
      </c>
      <c r="B58" s="116">
        <v>992</v>
      </c>
      <c r="C58" s="105" t="s">
        <v>289</v>
      </c>
      <c r="D58" s="116">
        <v>11</v>
      </c>
      <c r="E58" s="151" t="s">
        <v>289</v>
      </c>
      <c r="F58" s="131">
        <v>6</v>
      </c>
      <c r="G58" s="137" t="s">
        <v>291</v>
      </c>
      <c r="H58" s="138">
        <v>10010</v>
      </c>
      <c r="I58" s="119">
        <v>800</v>
      </c>
      <c r="J58" s="318"/>
    </row>
    <row r="59" spans="1:12" ht="21" thickBot="1" x14ac:dyDescent="0.35">
      <c r="A59" s="80" t="s">
        <v>59</v>
      </c>
      <c r="B59" s="122">
        <v>992</v>
      </c>
      <c r="C59" s="105" t="s">
        <v>289</v>
      </c>
      <c r="D59" s="122">
        <v>13</v>
      </c>
      <c r="E59" s="152"/>
      <c r="F59" s="145"/>
      <c r="G59" s="129"/>
      <c r="H59" s="146"/>
      <c r="I59" s="124"/>
      <c r="J59" s="214">
        <f>J60+J69</f>
        <v>1852.1</v>
      </c>
    </row>
    <row r="60" spans="1:12" ht="61.5" thickBot="1" x14ac:dyDescent="0.35">
      <c r="A60" s="84" t="s">
        <v>91</v>
      </c>
      <c r="B60" s="116">
        <v>992</v>
      </c>
      <c r="C60" s="105" t="s">
        <v>289</v>
      </c>
      <c r="D60" s="116">
        <v>13</v>
      </c>
      <c r="E60" s="151" t="s">
        <v>289</v>
      </c>
      <c r="F60" s="131">
        <v>0</v>
      </c>
      <c r="G60" s="137" t="s">
        <v>291</v>
      </c>
      <c r="H60" s="138" t="s">
        <v>292</v>
      </c>
      <c r="I60" s="119"/>
      <c r="J60" s="213">
        <f>J61</f>
        <v>1763.1</v>
      </c>
    </row>
    <row r="61" spans="1:12" ht="61.5" thickBot="1" x14ac:dyDescent="0.35">
      <c r="A61" s="59" t="s">
        <v>105</v>
      </c>
      <c r="B61" s="116">
        <v>992</v>
      </c>
      <c r="C61" s="105" t="s">
        <v>289</v>
      </c>
      <c r="D61" s="116">
        <v>13</v>
      </c>
      <c r="E61" s="152" t="s">
        <v>289</v>
      </c>
      <c r="F61" s="132">
        <v>3</v>
      </c>
      <c r="G61" s="129" t="s">
        <v>291</v>
      </c>
      <c r="H61" s="133" t="s">
        <v>292</v>
      </c>
      <c r="I61" s="119"/>
      <c r="J61" s="212">
        <f>J63+J65</f>
        <v>1763.1</v>
      </c>
    </row>
    <row r="62" spans="1:12" ht="81.75" thickBot="1" x14ac:dyDescent="0.35">
      <c r="A62" s="59" t="s">
        <v>107</v>
      </c>
      <c r="B62" s="116">
        <v>992</v>
      </c>
      <c r="C62" s="105" t="s">
        <v>289</v>
      </c>
      <c r="D62" s="116">
        <v>13</v>
      </c>
      <c r="E62" s="151" t="s">
        <v>289</v>
      </c>
      <c r="F62" s="131">
        <v>3</v>
      </c>
      <c r="G62" s="137" t="s">
        <v>291</v>
      </c>
      <c r="H62" s="138">
        <v>10160</v>
      </c>
      <c r="I62" s="119"/>
      <c r="J62" s="211">
        <f>J63</f>
        <v>1549.5</v>
      </c>
    </row>
    <row r="63" spans="1:12" ht="41.25" thickBot="1" x14ac:dyDescent="0.35">
      <c r="A63" s="85" t="s">
        <v>101</v>
      </c>
      <c r="B63" s="116">
        <v>992</v>
      </c>
      <c r="C63" s="105" t="s">
        <v>289</v>
      </c>
      <c r="D63" s="116">
        <v>13</v>
      </c>
      <c r="E63" s="152" t="s">
        <v>289</v>
      </c>
      <c r="F63" s="132">
        <v>3</v>
      </c>
      <c r="G63" s="129" t="s">
        <v>291</v>
      </c>
      <c r="H63" s="133">
        <v>10160</v>
      </c>
      <c r="I63" s="119">
        <v>200</v>
      </c>
      <c r="J63" s="210">
        <v>1549.5</v>
      </c>
      <c r="K63" s="315">
        <v>1549.5</v>
      </c>
      <c r="L63">
        <v>1563</v>
      </c>
    </row>
    <row r="64" spans="1:12" ht="41.25" thickBot="1" x14ac:dyDescent="0.35">
      <c r="A64" s="59" t="s">
        <v>109</v>
      </c>
      <c r="B64" s="116">
        <v>992</v>
      </c>
      <c r="C64" s="105" t="s">
        <v>289</v>
      </c>
      <c r="D64" s="116">
        <v>13</v>
      </c>
      <c r="E64" s="151" t="s">
        <v>289</v>
      </c>
      <c r="F64" s="131">
        <v>3</v>
      </c>
      <c r="G64" s="137" t="s">
        <v>291</v>
      </c>
      <c r="H64" s="138">
        <v>10290</v>
      </c>
      <c r="I64" s="119"/>
      <c r="J64" s="211">
        <f>J65</f>
        <v>213.6</v>
      </c>
    </row>
    <row r="65" spans="1:12" ht="21" thickBot="1" x14ac:dyDescent="0.35">
      <c r="A65" s="85" t="s">
        <v>111</v>
      </c>
      <c r="B65" s="116">
        <v>992</v>
      </c>
      <c r="C65" s="105" t="s">
        <v>289</v>
      </c>
      <c r="D65" s="116">
        <v>13</v>
      </c>
      <c r="E65" s="152" t="s">
        <v>289</v>
      </c>
      <c r="F65" s="132">
        <v>3</v>
      </c>
      <c r="G65" s="129" t="s">
        <v>291</v>
      </c>
      <c r="H65" s="133">
        <v>10290</v>
      </c>
      <c r="I65" s="119">
        <v>300</v>
      </c>
      <c r="J65" s="210">
        <v>213.6</v>
      </c>
      <c r="K65">
        <v>213.6</v>
      </c>
      <c r="L65">
        <v>200</v>
      </c>
    </row>
    <row r="66" spans="1:12" ht="41.25" thickBot="1" x14ac:dyDescent="0.35">
      <c r="A66" s="85" t="s">
        <v>198</v>
      </c>
      <c r="B66" s="116">
        <v>992</v>
      </c>
      <c r="C66" s="105" t="s">
        <v>289</v>
      </c>
      <c r="D66" s="116">
        <v>13</v>
      </c>
      <c r="E66" s="131">
        <v>51</v>
      </c>
      <c r="F66" s="131">
        <v>0</v>
      </c>
      <c r="G66" s="137" t="s">
        <v>291</v>
      </c>
      <c r="H66" s="138" t="s">
        <v>292</v>
      </c>
      <c r="I66" s="119"/>
      <c r="J66" s="211">
        <f>J67</f>
        <v>89</v>
      </c>
    </row>
    <row r="67" spans="1:12" ht="61.5" customHeight="1" thickBot="1" x14ac:dyDescent="0.35">
      <c r="A67" s="86" t="s">
        <v>204</v>
      </c>
      <c r="B67" s="125">
        <v>992</v>
      </c>
      <c r="C67" s="105" t="s">
        <v>289</v>
      </c>
      <c r="D67" s="116">
        <v>13</v>
      </c>
      <c r="E67" s="121">
        <v>51</v>
      </c>
      <c r="F67" s="132">
        <v>2</v>
      </c>
      <c r="G67" s="129" t="s">
        <v>291</v>
      </c>
      <c r="H67" s="133" t="s">
        <v>292</v>
      </c>
      <c r="I67" s="119"/>
      <c r="J67" s="210">
        <f>J68</f>
        <v>89</v>
      </c>
    </row>
    <row r="68" spans="1:12" ht="61.5" thickBot="1" x14ac:dyDescent="0.35">
      <c r="A68" s="59" t="s">
        <v>206</v>
      </c>
      <c r="B68" s="116">
        <v>992</v>
      </c>
      <c r="C68" s="105" t="s">
        <v>289</v>
      </c>
      <c r="D68" s="116">
        <v>13</v>
      </c>
      <c r="E68" s="131">
        <v>51</v>
      </c>
      <c r="F68" s="131">
        <v>2</v>
      </c>
      <c r="G68" s="137" t="s">
        <v>291</v>
      </c>
      <c r="H68" s="138">
        <v>10010</v>
      </c>
      <c r="I68" s="119"/>
      <c r="J68" s="211">
        <f>J69</f>
        <v>89</v>
      </c>
    </row>
    <row r="69" spans="1:12" ht="41.25" thickBot="1" x14ac:dyDescent="0.35">
      <c r="A69" s="59" t="s">
        <v>183</v>
      </c>
      <c r="B69" s="116">
        <v>992</v>
      </c>
      <c r="C69" s="105" t="s">
        <v>289</v>
      </c>
      <c r="D69" s="116">
        <v>13</v>
      </c>
      <c r="E69" s="121">
        <v>51</v>
      </c>
      <c r="F69" s="132">
        <v>2</v>
      </c>
      <c r="G69" s="129" t="s">
        <v>291</v>
      </c>
      <c r="H69" s="133">
        <v>10010</v>
      </c>
      <c r="I69" s="119">
        <v>600</v>
      </c>
      <c r="J69" s="211">
        <v>89</v>
      </c>
    </row>
    <row r="70" spans="1:12" ht="21" thickBot="1" x14ac:dyDescent="0.35">
      <c r="A70" s="80" t="s">
        <v>60</v>
      </c>
      <c r="B70" s="116">
        <v>992</v>
      </c>
      <c r="C70" s="116" t="s">
        <v>294</v>
      </c>
      <c r="D70" s="114"/>
      <c r="E70" s="150"/>
      <c r="F70" s="150"/>
      <c r="G70" s="150"/>
      <c r="H70" s="142"/>
      <c r="I70" s="124"/>
      <c r="J70" s="215">
        <f>J71</f>
        <v>355.1</v>
      </c>
    </row>
    <row r="71" spans="1:12" ht="21" thickBot="1" x14ac:dyDescent="0.35">
      <c r="A71" s="59" t="s">
        <v>61</v>
      </c>
      <c r="B71" s="116">
        <v>992</v>
      </c>
      <c r="C71" s="116" t="s">
        <v>294</v>
      </c>
      <c r="D71" s="105" t="s">
        <v>290</v>
      </c>
      <c r="E71" s="113"/>
      <c r="F71" s="129"/>
      <c r="G71" s="129"/>
      <c r="H71" s="133"/>
      <c r="I71" s="119"/>
      <c r="J71" s="211">
        <f>J72</f>
        <v>355.1</v>
      </c>
    </row>
    <row r="72" spans="1:12" ht="62.25" customHeight="1" thickBot="1" x14ac:dyDescent="0.35">
      <c r="A72" s="87" t="s">
        <v>91</v>
      </c>
      <c r="B72" s="126">
        <v>992</v>
      </c>
      <c r="C72" s="116" t="s">
        <v>294</v>
      </c>
      <c r="D72" s="105" t="s">
        <v>290</v>
      </c>
      <c r="E72" s="151" t="s">
        <v>289</v>
      </c>
      <c r="F72" s="137">
        <v>0</v>
      </c>
      <c r="G72" s="137" t="s">
        <v>291</v>
      </c>
      <c r="H72" s="138" t="s">
        <v>292</v>
      </c>
      <c r="I72" s="127"/>
      <c r="J72" s="210">
        <f>J73</f>
        <v>355.1</v>
      </c>
    </row>
    <row r="73" spans="1:12" ht="61.5" thickBot="1" x14ac:dyDescent="0.35">
      <c r="A73" s="88" t="s">
        <v>126</v>
      </c>
      <c r="B73" s="128">
        <v>992</v>
      </c>
      <c r="C73" s="116" t="s">
        <v>294</v>
      </c>
      <c r="D73" s="105" t="s">
        <v>290</v>
      </c>
      <c r="E73" s="152" t="s">
        <v>289</v>
      </c>
      <c r="F73" s="129">
        <v>7</v>
      </c>
      <c r="G73" s="129" t="s">
        <v>291</v>
      </c>
      <c r="H73" s="133" t="s">
        <v>292</v>
      </c>
      <c r="I73" s="119"/>
      <c r="J73" s="211">
        <f>J74</f>
        <v>355.1</v>
      </c>
    </row>
    <row r="74" spans="1:12" ht="41.25" thickBot="1" x14ac:dyDescent="0.35">
      <c r="A74" s="59" t="s">
        <v>128</v>
      </c>
      <c r="B74" s="116">
        <v>992</v>
      </c>
      <c r="C74" s="116" t="s">
        <v>294</v>
      </c>
      <c r="D74" s="105" t="s">
        <v>290</v>
      </c>
      <c r="E74" s="151" t="s">
        <v>289</v>
      </c>
      <c r="F74" s="137">
        <v>7</v>
      </c>
      <c r="G74" s="137" t="s">
        <v>291</v>
      </c>
      <c r="H74" s="138">
        <v>51180</v>
      </c>
      <c r="I74" s="130"/>
      <c r="J74" s="210">
        <f>J75</f>
        <v>355.1</v>
      </c>
    </row>
    <row r="75" spans="1:12" ht="102" thickBot="1" x14ac:dyDescent="0.35">
      <c r="A75" s="85" t="s">
        <v>130</v>
      </c>
      <c r="B75" s="116">
        <v>992</v>
      </c>
      <c r="C75" s="116" t="s">
        <v>294</v>
      </c>
      <c r="D75" s="105" t="s">
        <v>290</v>
      </c>
      <c r="E75" s="152" t="s">
        <v>289</v>
      </c>
      <c r="F75" s="129">
        <v>7</v>
      </c>
      <c r="G75" s="129" t="s">
        <v>291</v>
      </c>
      <c r="H75" s="133">
        <v>51180</v>
      </c>
      <c r="I75" s="119">
        <v>100</v>
      </c>
      <c r="J75" s="211">
        <v>355.1</v>
      </c>
    </row>
    <row r="76" spans="1:12" ht="41.25" thickBot="1" x14ac:dyDescent="0.35">
      <c r="A76" s="80" t="s">
        <v>62</v>
      </c>
      <c r="B76" s="122">
        <v>992</v>
      </c>
      <c r="C76" s="105" t="s">
        <v>290</v>
      </c>
      <c r="D76" s="114"/>
      <c r="E76" s="150"/>
      <c r="F76" s="150"/>
      <c r="G76" s="150"/>
      <c r="H76" s="142"/>
      <c r="I76" s="124"/>
      <c r="J76" s="215">
        <f>J81</f>
        <v>6</v>
      </c>
    </row>
    <row r="77" spans="1:12" ht="21" thickBot="1" x14ac:dyDescent="0.35">
      <c r="A77" s="59" t="s">
        <v>63</v>
      </c>
      <c r="B77" s="116">
        <v>992</v>
      </c>
      <c r="C77" s="105" t="s">
        <v>290</v>
      </c>
      <c r="D77" s="116" t="s">
        <v>299</v>
      </c>
      <c r="E77" s="390"/>
      <c r="F77" s="391"/>
      <c r="G77" s="391"/>
      <c r="H77" s="392"/>
      <c r="I77" s="119"/>
      <c r="J77" s="211">
        <f>J78</f>
        <v>6</v>
      </c>
      <c r="K77" s="239"/>
    </row>
    <row r="78" spans="1:12" ht="102" thickBot="1" x14ac:dyDescent="0.35">
      <c r="A78" s="59" t="s">
        <v>131</v>
      </c>
      <c r="B78" s="116">
        <v>992</v>
      </c>
      <c r="C78" s="105" t="s">
        <v>290</v>
      </c>
      <c r="D78" s="116" t="s">
        <v>299</v>
      </c>
      <c r="E78" s="131" t="s">
        <v>294</v>
      </c>
      <c r="F78" s="131">
        <v>0</v>
      </c>
      <c r="G78" s="137" t="s">
        <v>291</v>
      </c>
      <c r="H78" s="138" t="s">
        <v>292</v>
      </c>
      <c r="I78" s="119"/>
      <c r="J78" s="210">
        <f>J79</f>
        <v>6</v>
      </c>
    </row>
    <row r="79" spans="1:12" ht="21" thickBot="1" x14ac:dyDescent="0.35">
      <c r="A79" s="59" t="s">
        <v>137</v>
      </c>
      <c r="B79" s="116">
        <v>992</v>
      </c>
      <c r="C79" s="105" t="s">
        <v>290</v>
      </c>
      <c r="D79" s="116" t="s">
        <v>299</v>
      </c>
      <c r="E79" s="121" t="s">
        <v>294</v>
      </c>
      <c r="F79" s="132">
        <v>3</v>
      </c>
      <c r="G79" s="129" t="s">
        <v>291</v>
      </c>
      <c r="H79" s="133" t="s">
        <v>292</v>
      </c>
      <c r="I79" s="119"/>
      <c r="J79" s="211">
        <f>J80</f>
        <v>6</v>
      </c>
    </row>
    <row r="80" spans="1:12" ht="61.5" thickBot="1" x14ac:dyDescent="0.35">
      <c r="A80" s="59" t="s">
        <v>138</v>
      </c>
      <c r="B80" s="116">
        <v>992</v>
      </c>
      <c r="C80" s="105" t="s">
        <v>290</v>
      </c>
      <c r="D80" s="116" t="s">
        <v>299</v>
      </c>
      <c r="E80" s="131" t="s">
        <v>294</v>
      </c>
      <c r="F80" s="131">
        <v>3</v>
      </c>
      <c r="G80" s="137" t="s">
        <v>291</v>
      </c>
      <c r="H80" s="138">
        <v>10270</v>
      </c>
      <c r="I80" s="119"/>
      <c r="J80" s="210">
        <f>J81</f>
        <v>6</v>
      </c>
    </row>
    <row r="81" spans="1:17" ht="41.25" thickBot="1" x14ac:dyDescent="0.35">
      <c r="A81" s="85" t="s">
        <v>101</v>
      </c>
      <c r="B81" s="116">
        <v>992</v>
      </c>
      <c r="C81" s="105" t="s">
        <v>290</v>
      </c>
      <c r="D81" s="116" t="s">
        <v>299</v>
      </c>
      <c r="E81" s="121" t="s">
        <v>294</v>
      </c>
      <c r="F81" s="132">
        <v>3</v>
      </c>
      <c r="G81" s="129" t="s">
        <v>291</v>
      </c>
      <c r="H81" s="133">
        <v>10270</v>
      </c>
      <c r="I81" s="119">
        <v>200</v>
      </c>
      <c r="J81" s="216">
        <v>6</v>
      </c>
    </row>
    <row r="82" spans="1:17" ht="21" thickBot="1" x14ac:dyDescent="0.35">
      <c r="A82" s="80" t="s">
        <v>64</v>
      </c>
      <c r="B82" s="122">
        <v>992</v>
      </c>
      <c r="C82" s="109" t="s">
        <v>295</v>
      </c>
      <c r="D82" s="134"/>
      <c r="E82" s="144"/>
      <c r="F82" s="145"/>
      <c r="G82" s="145"/>
      <c r="H82" s="146"/>
      <c r="I82" s="124"/>
      <c r="J82" s="218">
        <f>J83</f>
        <v>5838.5</v>
      </c>
    </row>
    <row r="83" spans="1:17" ht="21" thickBot="1" x14ac:dyDescent="0.35">
      <c r="A83" s="59" t="s">
        <v>223</v>
      </c>
      <c r="B83" s="116">
        <v>992</v>
      </c>
      <c r="C83" s="135" t="s">
        <v>295</v>
      </c>
      <c r="D83" s="116" t="s">
        <v>299</v>
      </c>
      <c r="E83" s="131"/>
      <c r="F83" s="131"/>
      <c r="G83" s="131"/>
      <c r="H83" s="138"/>
      <c r="I83" s="119"/>
      <c r="J83" s="219">
        <f>J84</f>
        <v>5838.5</v>
      </c>
    </row>
    <row r="84" spans="1:17" ht="61.5" thickBot="1" x14ac:dyDescent="0.35">
      <c r="A84" s="59" t="s">
        <v>139</v>
      </c>
      <c r="B84" s="116">
        <v>992</v>
      </c>
      <c r="C84" s="123" t="s">
        <v>295</v>
      </c>
      <c r="D84" s="116" t="s">
        <v>299</v>
      </c>
      <c r="E84" s="113" t="s">
        <v>295</v>
      </c>
      <c r="F84" s="132">
        <v>0</v>
      </c>
      <c r="G84" s="132" t="s">
        <v>291</v>
      </c>
      <c r="H84" s="133" t="s">
        <v>292</v>
      </c>
      <c r="I84" s="119"/>
      <c r="J84" s="211">
        <f>J85</f>
        <v>5838.5</v>
      </c>
    </row>
    <row r="85" spans="1:17" ht="21" thickBot="1" x14ac:dyDescent="0.35">
      <c r="A85" s="59" t="s">
        <v>141</v>
      </c>
      <c r="B85" s="116">
        <v>992</v>
      </c>
      <c r="C85" s="123" t="s">
        <v>295</v>
      </c>
      <c r="D85" s="116" t="s">
        <v>299</v>
      </c>
      <c r="E85" s="137" t="s">
        <v>295</v>
      </c>
      <c r="F85" s="137">
        <v>4</v>
      </c>
      <c r="G85" s="131" t="s">
        <v>291</v>
      </c>
      <c r="H85" s="138" t="s">
        <v>292</v>
      </c>
      <c r="I85" s="119"/>
      <c r="J85" s="210">
        <f>J87+J89</f>
        <v>5838.5</v>
      </c>
    </row>
    <row r="86" spans="1:17" ht="21" thickBot="1" x14ac:dyDescent="0.35">
      <c r="A86" s="59" t="s">
        <v>143</v>
      </c>
      <c r="B86" s="116">
        <v>992</v>
      </c>
      <c r="C86" s="123" t="s">
        <v>295</v>
      </c>
      <c r="D86" s="116" t="s">
        <v>299</v>
      </c>
      <c r="E86" s="113" t="s">
        <v>295</v>
      </c>
      <c r="F86" s="129">
        <v>4</v>
      </c>
      <c r="G86" s="132" t="s">
        <v>291</v>
      </c>
      <c r="H86" s="133">
        <v>10320</v>
      </c>
      <c r="I86" s="119"/>
      <c r="J86" s="211">
        <f>J87</f>
        <v>3465.2</v>
      </c>
    </row>
    <row r="87" spans="1:17" ht="41.25" thickBot="1" x14ac:dyDescent="0.35">
      <c r="A87" s="85" t="s">
        <v>101</v>
      </c>
      <c r="B87" s="116">
        <v>992</v>
      </c>
      <c r="C87" s="123" t="s">
        <v>295</v>
      </c>
      <c r="D87" s="116" t="s">
        <v>299</v>
      </c>
      <c r="E87" s="137" t="s">
        <v>295</v>
      </c>
      <c r="F87" s="137">
        <v>4</v>
      </c>
      <c r="G87" s="131" t="s">
        <v>291</v>
      </c>
      <c r="H87" s="138">
        <v>10320</v>
      </c>
      <c r="I87" s="119">
        <v>200</v>
      </c>
      <c r="J87" s="210">
        <v>3465.2</v>
      </c>
    </row>
    <row r="88" spans="1:17" ht="21" thickBot="1" x14ac:dyDescent="0.35">
      <c r="A88" s="59" t="s">
        <v>145</v>
      </c>
      <c r="B88" s="116">
        <v>992</v>
      </c>
      <c r="C88" s="123" t="s">
        <v>295</v>
      </c>
      <c r="D88" s="116" t="s">
        <v>299</v>
      </c>
      <c r="E88" s="113" t="s">
        <v>295</v>
      </c>
      <c r="F88" s="129">
        <v>4</v>
      </c>
      <c r="G88" s="132" t="s">
        <v>291</v>
      </c>
      <c r="H88" s="133">
        <v>10330</v>
      </c>
      <c r="I88" s="119"/>
      <c r="J88" s="211">
        <f>J89</f>
        <v>2373.3000000000002</v>
      </c>
    </row>
    <row r="89" spans="1:17" ht="41.25" thickBot="1" x14ac:dyDescent="0.35">
      <c r="A89" s="85" t="s">
        <v>101</v>
      </c>
      <c r="B89" s="116">
        <v>992</v>
      </c>
      <c r="C89" s="123" t="s">
        <v>295</v>
      </c>
      <c r="D89" s="148" t="s">
        <v>299</v>
      </c>
      <c r="E89" s="243" t="s">
        <v>295</v>
      </c>
      <c r="F89" s="137">
        <v>4</v>
      </c>
      <c r="G89" s="131" t="s">
        <v>291</v>
      </c>
      <c r="H89" s="138">
        <v>10330</v>
      </c>
      <c r="I89" s="119">
        <v>200</v>
      </c>
      <c r="J89" s="211">
        <v>2373.3000000000002</v>
      </c>
    </row>
    <row r="90" spans="1:17" ht="21" thickBot="1" x14ac:dyDescent="0.35">
      <c r="A90" s="80" t="s">
        <v>224</v>
      </c>
      <c r="B90" s="122">
        <v>992</v>
      </c>
      <c r="C90" s="116" t="s">
        <v>298</v>
      </c>
      <c r="D90" s="134"/>
      <c r="E90" s="198"/>
      <c r="F90" s="199"/>
      <c r="G90" s="199"/>
      <c r="H90" s="157"/>
      <c r="I90" s="124"/>
      <c r="J90" s="220">
        <f>J91+J98+J115</f>
        <v>50221.000000000007</v>
      </c>
    </row>
    <row r="91" spans="1:17" ht="21" thickBot="1" x14ac:dyDescent="0.35">
      <c r="A91" s="59" t="s">
        <v>67</v>
      </c>
      <c r="B91" s="116">
        <v>992</v>
      </c>
      <c r="C91" s="116" t="s">
        <v>298</v>
      </c>
      <c r="D91" s="120" t="s">
        <v>294</v>
      </c>
      <c r="E91" s="155"/>
      <c r="F91" s="131"/>
      <c r="G91" s="131"/>
      <c r="H91" s="138"/>
      <c r="I91" s="119"/>
      <c r="J91" s="217">
        <f>J92</f>
        <v>4633.8999999999996</v>
      </c>
    </row>
    <row r="92" spans="1:17" ht="81.75" thickBot="1" x14ac:dyDescent="0.35">
      <c r="A92" s="59" t="s">
        <v>147</v>
      </c>
      <c r="B92" s="116">
        <v>992</v>
      </c>
      <c r="C92" s="116" t="s">
        <v>298</v>
      </c>
      <c r="D92" s="120" t="s">
        <v>294</v>
      </c>
      <c r="E92" s="139" t="s">
        <v>298</v>
      </c>
      <c r="F92" s="132">
        <v>0</v>
      </c>
      <c r="G92" s="132" t="s">
        <v>291</v>
      </c>
      <c r="H92" s="133" t="s">
        <v>292</v>
      </c>
      <c r="I92" s="119"/>
      <c r="J92" s="211">
        <f>J93</f>
        <v>4633.8999999999996</v>
      </c>
    </row>
    <row r="93" spans="1:17" ht="41.25" thickBot="1" x14ac:dyDescent="0.35">
      <c r="A93" s="59" t="s">
        <v>149</v>
      </c>
      <c r="B93" s="116">
        <v>992</v>
      </c>
      <c r="C93" s="116" t="s">
        <v>298</v>
      </c>
      <c r="D93" s="120" t="s">
        <v>294</v>
      </c>
      <c r="E93" s="156" t="s">
        <v>298</v>
      </c>
      <c r="F93" s="131">
        <v>1</v>
      </c>
      <c r="G93" s="131" t="s">
        <v>291</v>
      </c>
      <c r="H93" s="138" t="s">
        <v>292</v>
      </c>
      <c r="I93" s="119"/>
      <c r="J93" s="211">
        <f>J94+J97</f>
        <v>4633.8999999999996</v>
      </c>
    </row>
    <row r="94" spans="1:17" ht="61.5" thickBot="1" x14ac:dyDescent="0.35">
      <c r="A94" s="86" t="s">
        <v>151</v>
      </c>
      <c r="B94" s="125">
        <v>992</v>
      </c>
      <c r="C94" s="116" t="s">
        <v>298</v>
      </c>
      <c r="D94" s="120" t="s">
        <v>294</v>
      </c>
      <c r="E94" s="139" t="s">
        <v>298</v>
      </c>
      <c r="F94" s="132">
        <v>1</v>
      </c>
      <c r="G94" s="132" t="s">
        <v>291</v>
      </c>
      <c r="H94" s="133">
        <v>10390</v>
      </c>
      <c r="I94" s="119"/>
      <c r="J94" s="210">
        <f>J95</f>
        <v>1563.9</v>
      </c>
    </row>
    <row r="95" spans="1:17" ht="41.25" thickBot="1" x14ac:dyDescent="0.35">
      <c r="A95" s="85" t="s">
        <v>101</v>
      </c>
      <c r="B95" s="116">
        <v>992</v>
      </c>
      <c r="C95" s="116" t="s">
        <v>298</v>
      </c>
      <c r="D95" s="120" t="s">
        <v>294</v>
      </c>
      <c r="E95" s="139" t="s">
        <v>298</v>
      </c>
      <c r="F95" s="132">
        <v>1</v>
      </c>
      <c r="G95" s="132" t="s">
        <v>291</v>
      </c>
      <c r="H95" s="133">
        <v>10390</v>
      </c>
      <c r="I95" s="119">
        <v>200</v>
      </c>
      <c r="J95" s="304">
        <v>1563.9</v>
      </c>
      <c r="K95" s="320" t="s">
        <v>412</v>
      </c>
      <c r="L95" s="239">
        <v>1915</v>
      </c>
      <c r="M95" s="310"/>
      <c r="N95" s="310"/>
      <c r="O95" s="310"/>
      <c r="P95" s="310"/>
      <c r="Q95" s="310"/>
    </row>
    <row r="96" spans="1:17" ht="21" thickBot="1" x14ac:dyDescent="0.35">
      <c r="A96" s="47" t="s">
        <v>392</v>
      </c>
      <c r="B96" s="116" t="s">
        <v>357</v>
      </c>
      <c r="C96" s="116" t="s">
        <v>298</v>
      </c>
      <c r="D96" s="120" t="s">
        <v>294</v>
      </c>
      <c r="E96" s="139" t="s">
        <v>298</v>
      </c>
      <c r="F96" s="132">
        <v>1</v>
      </c>
      <c r="G96" s="132" t="s">
        <v>291</v>
      </c>
      <c r="H96" s="133" t="s">
        <v>394</v>
      </c>
      <c r="I96" s="244"/>
      <c r="J96" s="211">
        <v>3070</v>
      </c>
      <c r="K96" s="310"/>
      <c r="L96" s="310"/>
      <c r="M96" s="310"/>
      <c r="N96" s="310"/>
      <c r="O96" s="310"/>
      <c r="P96" s="310"/>
      <c r="Q96" s="310"/>
    </row>
    <row r="97" spans="1:17" ht="41.25" thickBot="1" x14ac:dyDescent="0.3">
      <c r="A97" s="85" t="s">
        <v>101</v>
      </c>
      <c r="B97" s="293">
        <v>992</v>
      </c>
      <c r="C97" s="116" t="s">
        <v>298</v>
      </c>
      <c r="D97" s="120" t="s">
        <v>294</v>
      </c>
      <c r="E97" s="143" t="s">
        <v>298</v>
      </c>
      <c r="F97" s="118">
        <v>1</v>
      </c>
      <c r="G97" s="118" t="s">
        <v>291</v>
      </c>
      <c r="H97" s="294">
        <v>60200</v>
      </c>
      <c r="I97" s="295">
        <v>200</v>
      </c>
      <c r="J97" s="296">
        <v>3070</v>
      </c>
      <c r="K97" s="310"/>
      <c r="L97" s="310"/>
      <c r="M97" s="310"/>
      <c r="N97" s="310"/>
      <c r="O97" s="310"/>
      <c r="P97" s="310"/>
      <c r="Q97" s="310"/>
    </row>
    <row r="98" spans="1:17" ht="21" thickBot="1" x14ac:dyDescent="0.35">
      <c r="A98" s="80" t="s">
        <v>68</v>
      </c>
      <c r="B98" s="122">
        <v>992</v>
      </c>
      <c r="C98" s="116" t="s">
        <v>298</v>
      </c>
      <c r="D98" s="140" t="s">
        <v>290</v>
      </c>
      <c r="E98" s="144"/>
      <c r="F98" s="145"/>
      <c r="G98" s="145"/>
      <c r="H98" s="146"/>
      <c r="I98" s="124"/>
      <c r="J98" s="217">
        <f>J99+J103+J108+J111</f>
        <v>45527.8</v>
      </c>
      <c r="K98" s="310"/>
      <c r="L98" s="310"/>
      <c r="M98" s="310"/>
      <c r="N98" s="310"/>
      <c r="O98" s="310"/>
      <c r="P98" s="310"/>
      <c r="Q98" s="310"/>
    </row>
    <row r="99" spans="1:17" ht="81.75" thickBot="1" x14ac:dyDescent="0.35">
      <c r="A99" s="59" t="s">
        <v>147</v>
      </c>
      <c r="B99" s="116">
        <v>992</v>
      </c>
      <c r="C99" s="116" t="s">
        <v>298</v>
      </c>
      <c r="D99" s="125" t="s">
        <v>290</v>
      </c>
      <c r="E99" s="156" t="s">
        <v>298</v>
      </c>
      <c r="F99" s="131">
        <v>0</v>
      </c>
      <c r="G99" s="131" t="s">
        <v>291</v>
      </c>
      <c r="H99" s="138" t="s">
        <v>292</v>
      </c>
      <c r="I99" s="119"/>
      <c r="J99" s="211">
        <f>J100</f>
        <v>993</v>
      </c>
      <c r="K99" s="310"/>
      <c r="L99" s="310"/>
      <c r="M99" s="310"/>
      <c r="N99" s="310"/>
      <c r="O99" s="310"/>
      <c r="P99" s="310"/>
      <c r="Q99" s="310"/>
    </row>
    <row r="100" spans="1:17" ht="41.25" thickBot="1" x14ac:dyDescent="0.35">
      <c r="A100" s="59" t="s">
        <v>153</v>
      </c>
      <c r="B100" s="116">
        <v>992</v>
      </c>
      <c r="C100" s="116" t="s">
        <v>298</v>
      </c>
      <c r="D100" s="125" t="s">
        <v>290</v>
      </c>
      <c r="E100" s="139" t="s">
        <v>298</v>
      </c>
      <c r="F100" s="132">
        <v>2</v>
      </c>
      <c r="G100" s="132" t="s">
        <v>291</v>
      </c>
      <c r="H100" s="133" t="s">
        <v>292</v>
      </c>
      <c r="I100" s="119"/>
      <c r="J100" s="210">
        <f>J101</f>
        <v>993</v>
      </c>
      <c r="K100" s="310"/>
      <c r="L100" s="310"/>
      <c r="M100" s="310"/>
      <c r="N100" s="310"/>
      <c r="O100" s="310"/>
      <c r="P100" s="310"/>
      <c r="Q100" s="310"/>
    </row>
    <row r="101" spans="1:17" ht="21" thickBot="1" x14ac:dyDescent="0.35">
      <c r="A101" s="203" t="s">
        <v>362</v>
      </c>
      <c r="B101" s="116">
        <v>992</v>
      </c>
      <c r="C101" s="116" t="s">
        <v>298</v>
      </c>
      <c r="D101" s="125" t="s">
        <v>290</v>
      </c>
      <c r="E101" s="156" t="s">
        <v>298</v>
      </c>
      <c r="F101" s="131">
        <v>2</v>
      </c>
      <c r="G101" s="131" t="s">
        <v>291</v>
      </c>
      <c r="H101" s="138">
        <v>10330</v>
      </c>
      <c r="I101" s="119"/>
      <c r="J101" s="211">
        <f>J102</f>
        <v>993</v>
      </c>
      <c r="K101" s="310"/>
      <c r="L101" s="310"/>
      <c r="M101" s="310"/>
      <c r="N101" s="310"/>
      <c r="O101" s="310"/>
      <c r="P101" s="310"/>
      <c r="Q101" s="310"/>
    </row>
    <row r="102" spans="1:17" ht="41.25" thickBot="1" x14ac:dyDescent="0.35">
      <c r="A102" s="59" t="s">
        <v>156</v>
      </c>
      <c r="B102" s="116">
        <v>992</v>
      </c>
      <c r="C102" s="116" t="s">
        <v>298</v>
      </c>
      <c r="D102" s="125" t="s">
        <v>290</v>
      </c>
      <c r="E102" s="139" t="s">
        <v>298</v>
      </c>
      <c r="F102" s="132">
        <v>2</v>
      </c>
      <c r="G102" s="132" t="s">
        <v>291</v>
      </c>
      <c r="H102" s="133">
        <v>10330</v>
      </c>
      <c r="I102" s="119">
        <v>200</v>
      </c>
      <c r="J102" s="210">
        <v>993</v>
      </c>
      <c r="K102" s="316" t="s">
        <v>413</v>
      </c>
      <c r="L102" s="239">
        <v>1010</v>
      </c>
      <c r="M102" s="310"/>
      <c r="N102" s="310"/>
      <c r="O102" s="310"/>
      <c r="P102" s="310"/>
      <c r="Q102" s="310"/>
    </row>
    <row r="103" spans="1:17" ht="41.25" thickBot="1" x14ac:dyDescent="0.35">
      <c r="A103" s="59" t="s">
        <v>157</v>
      </c>
      <c r="B103" s="116">
        <v>992</v>
      </c>
      <c r="C103" s="116" t="s">
        <v>298</v>
      </c>
      <c r="D103" s="125" t="s">
        <v>290</v>
      </c>
      <c r="E103" s="143" t="s">
        <v>298</v>
      </c>
      <c r="F103" s="118">
        <v>3</v>
      </c>
      <c r="G103" s="118" t="s">
        <v>291</v>
      </c>
      <c r="H103" s="112" t="s">
        <v>292</v>
      </c>
      <c r="I103" s="119" t="s">
        <v>230</v>
      </c>
      <c r="J103" s="211">
        <f>J104+J106+J107</f>
        <v>40245.700000000004</v>
      </c>
      <c r="K103" s="310"/>
      <c r="L103" s="310"/>
      <c r="M103" s="310"/>
      <c r="N103" s="310"/>
      <c r="O103" s="310"/>
      <c r="P103" s="310"/>
      <c r="Q103" s="310"/>
    </row>
    <row r="104" spans="1:17" ht="41.25" thickBot="1" x14ac:dyDescent="0.4">
      <c r="A104" s="59" t="s">
        <v>284</v>
      </c>
      <c r="B104" s="116">
        <v>992</v>
      </c>
      <c r="C104" s="116" t="s">
        <v>298</v>
      </c>
      <c r="D104" s="125" t="s">
        <v>290</v>
      </c>
      <c r="E104" s="139" t="s">
        <v>298</v>
      </c>
      <c r="F104" s="131">
        <v>3</v>
      </c>
      <c r="G104" s="132" t="s">
        <v>327</v>
      </c>
      <c r="H104" s="133">
        <v>55550</v>
      </c>
      <c r="I104" s="119"/>
      <c r="J104" s="210">
        <f>J105</f>
        <v>39943.9</v>
      </c>
      <c r="K104" s="312"/>
      <c r="L104" s="310"/>
      <c r="M104" s="310"/>
      <c r="N104" s="310"/>
      <c r="O104" s="310"/>
      <c r="P104" s="310"/>
      <c r="Q104" s="310"/>
    </row>
    <row r="105" spans="1:17" ht="41.25" thickBot="1" x14ac:dyDescent="0.3">
      <c r="A105" s="59" t="s">
        <v>156</v>
      </c>
      <c r="B105" s="116">
        <v>992</v>
      </c>
      <c r="C105" s="116" t="s">
        <v>298</v>
      </c>
      <c r="D105" s="125" t="s">
        <v>290</v>
      </c>
      <c r="E105" s="139" t="s">
        <v>298</v>
      </c>
      <c r="F105" s="132">
        <v>3</v>
      </c>
      <c r="G105" s="132" t="s">
        <v>327</v>
      </c>
      <c r="H105" s="133">
        <v>55550</v>
      </c>
      <c r="I105" s="121" t="s">
        <v>300</v>
      </c>
      <c r="J105" s="211">
        <v>39943.9</v>
      </c>
      <c r="K105" s="311"/>
      <c r="L105" s="310"/>
      <c r="M105" s="310"/>
      <c r="N105" s="310"/>
      <c r="O105" s="310"/>
      <c r="P105" s="310"/>
      <c r="Q105" s="310"/>
    </row>
    <row r="106" spans="1:17" ht="41.25" thickBot="1" x14ac:dyDescent="0.35">
      <c r="A106" s="59" t="s">
        <v>101</v>
      </c>
      <c r="B106" s="116">
        <v>992</v>
      </c>
      <c r="C106" s="116" t="s">
        <v>298</v>
      </c>
      <c r="D106" s="125" t="s">
        <v>290</v>
      </c>
      <c r="E106" s="143" t="s">
        <v>298</v>
      </c>
      <c r="F106" s="118">
        <v>3</v>
      </c>
      <c r="G106" s="118" t="s">
        <v>291</v>
      </c>
      <c r="H106" s="112" t="s">
        <v>359</v>
      </c>
      <c r="I106" s="119">
        <v>200</v>
      </c>
      <c r="J106" s="211">
        <v>121.8</v>
      </c>
      <c r="K106" s="311"/>
      <c r="L106" s="310"/>
      <c r="M106" s="310"/>
      <c r="N106" s="310"/>
      <c r="O106" s="310"/>
      <c r="P106" s="310"/>
      <c r="Q106" s="310"/>
    </row>
    <row r="107" spans="1:17" ht="41.25" thickBot="1" x14ac:dyDescent="0.35">
      <c r="A107" s="59" t="s">
        <v>101</v>
      </c>
      <c r="B107" s="116" t="s">
        <v>357</v>
      </c>
      <c r="C107" s="116" t="s">
        <v>298</v>
      </c>
      <c r="D107" s="125" t="s">
        <v>290</v>
      </c>
      <c r="E107" s="143" t="s">
        <v>298</v>
      </c>
      <c r="F107" s="118" t="s">
        <v>360</v>
      </c>
      <c r="G107" s="118" t="s">
        <v>291</v>
      </c>
      <c r="H107" s="112" t="s">
        <v>371</v>
      </c>
      <c r="I107" s="119" t="s">
        <v>300</v>
      </c>
      <c r="J107" s="211">
        <v>180</v>
      </c>
      <c r="K107" s="311"/>
      <c r="L107" s="310"/>
      <c r="M107" s="310"/>
      <c r="N107" s="310"/>
      <c r="O107" s="310"/>
      <c r="P107" s="310"/>
      <c r="Q107" s="310"/>
    </row>
    <row r="108" spans="1:17" ht="21" thickBot="1" x14ac:dyDescent="0.35">
      <c r="A108" s="59" t="s">
        <v>160</v>
      </c>
      <c r="B108" s="116">
        <v>992</v>
      </c>
      <c r="C108" s="116" t="s">
        <v>298</v>
      </c>
      <c r="D108" s="125" t="s">
        <v>290</v>
      </c>
      <c r="E108" s="139" t="s">
        <v>298</v>
      </c>
      <c r="F108" s="118">
        <v>4</v>
      </c>
      <c r="G108" s="118" t="s">
        <v>291</v>
      </c>
      <c r="H108" s="112" t="s">
        <v>292</v>
      </c>
      <c r="I108" s="119"/>
      <c r="J108" s="210">
        <f>J109</f>
        <v>0</v>
      </c>
      <c r="K108" s="310"/>
      <c r="L108" s="310"/>
      <c r="M108" s="310"/>
      <c r="N108" s="310"/>
      <c r="O108" s="310"/>
      <c r="P108" s="310"/>
      <c r="Q108" s="310"/>
    </row>
    <row r="109" spans="1:17" ht="21" thickBot="1" x14ac:dyDescent="0.35">
      <c r="A109" s="59" t="s">
        <v>162</v>
      </c>
      <c r="B109" s="116">
        <v>992</v>
      </c>
      <c r="C109" s="116" t="s">
        <v>298</v>
      </c>
      <c r="D109" s="125" t="s">
        <v>290</v>
      </c>
      <c r="E109" s="139" t="s">
        <v>298</v>
      </c>
      <c r="F109" s="131">
        <v>4</v>
      </c>
      <c r="G109" s="118" t="s">
        <v>291</v>
      </c>
      <c r="H109" s="138">
        <v>10350</v>
      </c>
      <c r="I109" s="119"/>
      <c r="J109" s="211">
        <f>J110</f>
        <v>0</v>
      </c>
      <c r="K109" s="310"/>
      <c r="L109" s="310"/>
      <c r="M109" s="310"/>
      <c r="N109" s="310"/>
      <c r="O109" s="310"/>
      <c r="P109" s="310"/>
      <c r="Q109" s="310"/>
    </row>
    <row r="110" spans="1:17" ht="41.25" thickBot="1" x14ac:dyDescent="0.35">
      <c r="A110" s="59" t="s">
        <v>101</v>
      </c>
      <c r="B110" s="116">
        <v>992</v>
      </c>
      <c r="C110" s="116" t="s">
        <v>298</v>
      </c>
      <c r="D110" s="125" t="s">
        <v>290</v>
      </c>
      <c r="E110" s="139" t="s">
        <v>298</v>
      </c>
      <c r="F110" s="132">
        <v>4</v>
      </c>
      <c r="G110" s="118" t="s">
        <v>291</v>
      </c>
      <c r="H110" s="133">
        <v>10350</v>
      </c>
      <c r="I110" s="119">
        <v>200</v>
      </c>
      <c r="J110" s="211">
        <v>0</v>
      </c>
      <c r="K110" s="239">
        <v>0</v>
      </c>
      <c r="L110" s="239">
        <v>30</v>
      </c>
      <c r="M110" s="310"/>
      <c r="N110" s="310"/>
      <c r="O110" s="310"/>
      <c r="P110" s="310"/>
      <c r="Q110" s="310"/>
    </row>
    <row r="111" spans="1:17" ht="41.25" thickBot="1" x14ac:dyDescent="0.35">
      <c r="A111" s="59" t="s">
        <v>164</v>
      </c>
      <c r="B111" s="116">
        <v>992</v>
      </c>
      <c r="C111" s="116" t="s">
        <v>298</v>
      </c>
      <c r="D111" s="125" t="s">
        <v>290</v>
      </c>
      <c r="E111" s="139" t="s">
        <v>298</v>
      </c>
      <c r="F111" s="131">
        <v>5</v>
      </c>
      <c r="G111" s="118" t="s">
        <v>291</v>
      </c>
      <c r="H111" s="112" t="s">
        <v>292</v>
      </c>
      <c r="I111" s="119"/>
      <c r="J111" s="211">
        <f>J112</f>
        <v>4289.1000000000004</v>
      </c>
      <c r="K111" s="310"/>
      <c r="L111" s="310"/>
      <c r="M111" s="310"/>
      <c r="N111" s="310"/>
      <c r="O111" s="310"/>
      <c r="P111" s="310"/>
      <c r="Q111" s="310"/>
    </row>
    <row r="112" spans="1:17" ht="41.25" thickBot="1" x14ac:dyDescent="0.35">
      <c r="A112" s="86" t="s">
        <v>166</v>
      </c>
      <c r="B112" s="125">
        <v>992</v>
      </c>
      <c r="C112" s="116" t="s">
        <v>298</v>
      </c>
      <c r="D112" s="125" t="s">
        <v>290</v>
      </c>
      <c r="E112" s="139" t="s">
        <v>298</v>
      </c>
      <c r="F112" s="132">
        <v>5</v>
      </c>
      <c r="G112" s="118" t="s">
        <v>291</v>
      </c>
      <c r="H112" s="133">
        <v>10360</v>
      </c>
      <c r="I112" s="119"/>
      <c r="J112" s="210">
        <f>J113+J114</f>
        <v>4289.1000000000004</v>
      </c>
      <c r="K112" s="310"/>
      <c r="L112" s="310"/>
      <c r="M112" s="310"/>
      <c r="N112" s="310"/>
      <c r="O112" s="310"/>
      <c r="P112" s="310"/>
      <c r="Q112" s="310"/>
    </row>
    <row r="113" spans="1:17" ht="41.25" thickBot="1" x14ac:dyDescent="0.35">
      <c r="A113" s="85" t="s">
        <v>101</v>
      </c>
      <c r="B113" s="116">
        <v>992</v>
      </c>
      <c r="C113" s="116" t="s">
        <v>298</v>
      </c>
      <c r="D113" s="125" t="s">
        <v>290</v>
      </c>
      <c r="E113" s="136" t="s">
        <v>298</v>
      </c>
      <c r="F113" s="131">
        <v>5</v>
      </c>
      <c r="G113" s="131" t="s">
        <v>291</v>
      </c>
      <c r="H113" s="138">
        <v>10360</v>
      </c>
      <c r="I113" s="119">
        <v>200</v>
      </c>
      <c r="J113" s="306">
        <v>1773</v>
      </c>
      <c r="K113" s="347">
        <v>1773</v>
      </c>
      <c r="L113" s="320" t="s">
        <v>414</v>
      </c>
      <c r="M113" s="311"/>
      <c r="N113" s="311"/>
      <c r="O113" s="313"/>
      <c r="P113" s="310"/>
      <c r="Q113" s="310"/>
    </row>
    <row r="114" spans="1:17" ht="41.25" thickBot="1" x14ac:dyDescent="0.35">
      <c r="A114" s="85" t="s">
        <v>101</v>
      </c>
      <c r="B114" s="116" t="s">
        <v>357</v>
      </c>
      <c r="C114" s="116" t="s">
        <v>298</v>
      </c>
      <c r="D114" s="116" t="s">
        <v>290</v>
      </c>
      <c r="E114" s="136" t="s">
        <v>298</v>
      </c>
      <c r="F114" s="131" t="s">
        <v>409</v>
      </c>
      <c r="G114" s="131" t="s">
        <v>291</v>
      </c>
      <c r="H114" s="138" t="s">
        <v>410</v>
      </c>
      <c r="I114" s="119" t="s">
        <v>300</v>
      </c>
      <c r="J114" s="317">
        <v>2516.1</v>
      </c>
      <c r="K114" s="313"/>
      <c r="L114" s="311"/>
      <c r="M114" s="311"/>
      <c r="N114" s="311"/>
      <c r="O114" s="313"/>
      <c r="P114" s="310"/>
      <c r="Q114" s="310"/>
    </row>
    <row r="115" spans="1:17" ht="41.25" thickBot="1" x14ac:dyDescent="0.35">
      <c r="A115" s="59" t="s">
        <v>69</v>
      </c>
      <c r="B115" s="116">
        <v>992</v>
      </c>
      <c r="C115" s="116" t="s">
        <v>298</v>
      </c>
      <c r="D115" s="116" t="s">
        <v>298</v>
      </c>
      <c r="E115" s="113" t="s">
        <v>298</v>
      </c>
      <c r="F115" s="132" t="s">
        <v>409</v>
      </c>
      <c r="G115" s="132" t="s">
        <v>291</v>
      </c>
      <c r="H115" s="133" t="s">
        <v>410</v>
      </c>
      <c r="I115" s="119"/>
      <c r="J115" s="250">
        <f>J116</f>
        <v>59.3</v>
      </c>
      <c r="K115" s="310"/>
      <c r="L115" s="310"/>
      <c r="M115" s="310"/>
      <c r="N115" s="310"/>
      <c r="O115" s="310"/>
      <c r="P115" s="310"/>
      <c r="Q115" s="310"/>
    </row>
    <row r="116" spans="1:17" ht="61.5" thickBot="1" x14ac:dyDescent="0.35">
      <c r="A116" s="59" t="s">
        <v>170</v>
      </c>
      <c r="B116" s="116">
        <v>992</v>
      </c>
      <c r="C116" s="116" t="s">
        <v>298</v>
      </c>
      <c r="D116" s="116" t="s">
        <v>298</v>
      </c>
      <c r="E116" s="136" t="s">
        <v>298</v>
      </c>
      <c r="F116" s="131">
        <v>6</v>
      </c>
      <c r="G116" s="118" t="s">
        <v>291</v>
      </c>
      <c r="H116" s="138" t="s">
        <v>292</v>
      </c>
      <c r="I116" s="119"/>
      <c r="J116" s="211">
        <f>J117</f>
        <v>59.3</v>
      </c>
      <c r="K116" s="310"/>
      <c r="L116" s="310"/>
      <c r="M116" s="310"/>
      <c r="N116" s="310"/>
      <c r="O116" s="310"/>
      <c r="P116" s="310"/>
      <c r="Q116" s="310"/>
    </row>
    <row r="117" spans="1:17" ht="61.5" thickBot="1" x14ac:dyDescent="0.35">
      <c r="A117" s="59" t="s">
        <v>170</v>
      </c>
      <c r="B117" s="116">
        <v>992</v>
      </c>
      <c r="C117" s="116" t="s">
        <v>298</v>
      </c>
      <c r="D117" s="116" t="s">
        <v>298</v>
      </c>
      <c r="E117" s="139" t="s">
        <v>298</v>
      </c>
      <c r="F117" s="132">
        <v>6</v>
      </c>
      <c r="G117" s="118" t="s">
        <v>291</v>
      </c>
      <c r="H117" s="133">
        <v>20030</v>
      </c>
      <c r="I117" s="119"/>
      <c r="J117" s="211">
        <f>J118</f>
        <v>59.3</v>
      </c>
      <c r="K117" s="310"/>
      <c r="L117" s="310"/>
      <c r="M117" s="310"/>
      <c r="N117" s="310"/>
      <c r="O117" s="310"/>
      <c r="P117" s="310"/>
      <c r="Q117" s="310"/>
    </row>
    <row r="118" spans="1:17" ht="21" thickBot="1" x14ac:dyDescent="0.35">
      <c r="A118" s="59" t="s">
        <v>120</v>
      </c>
      <c r="B118" s="116">
        <v>992</v>
      </c>
      <c r="C118" s="116" t="s">
        <v>298</v>
      </c>
      <c r="D118" s="116" t="s">
        <v>298</v>
      </c>
      <c r="E118" s="136" t="s">
        <v>298</v>
      </c>
      <c r="F118" s="131">
        <v>6</v>
      </c>
      <c r="G118" s="118" t="s">
        <v>291</v>
      </c>
      <c r="H118" s="138">
        <v>20030</v>
      </c>
      <c r="I118" s="119">
        <v>500</v>
      </c>
      <c r="J118" s="211">
        <v>59.3</v>
      </c>
      <c r="K118" s="310"/>
      <c r="L118" s="310"/>
      <c r="M118" s="310"/>
      <c r="N118" s="310"/>
      <c r="O118" s="310"/>
      <c r="P118" s="310"/>
      <c r="Q118" s="310"/>
    </row>
    <row r="119" spans="1:17" ht="21" thickBot="1" x14ac:dyDescent="0.35">
      <c r="A119" s="80" t="s">
        <v>70</v>
      </c>
      <c r="B119" s="122">
        <v>992</v>
      </c>
      <c r="C119" s="122" t="s">
        <v>297</v>
      </c>
      <c r="D119" s="122"/>
      <c r="E119" s="144"/>
      <c r="F119" s="145"/>
      <c r="G119" s="145"/>
      <c r="H119" s="146"/>
      <c r="I119" s="124"/>
      <c r="J119" s="220">
        <f>J120</f>
        <v>68</v>
      </c>
      <c r="K119" s="310"/>
      <c r="L119" s="310"/>
      <c r="M119" s="310"/>
      <c r="N119" s="310"/>
      <c r="O119" s="310"/>
      <c r="P119" s="310"/>
      <c r="Q119" s="310"/>
    </row>
    <row r="120" spans="1:17" ht="21" thickBot="1" x14ac:dyDescent="0.35">
      <c r="A120" s="59" t="s">
        <v>225</v>
      </c>
      <c r="B120" s="116">
        <v>992</v>
      </c>
      <c r="C120" s="116" t="s">
        <v>297</v>
      </c>
      <c r="D120" s="116" t="s">
        <v>297</v>
      </c>
      <c r="E120" s="118"/>
      <c r="F120" s="118"/>
      <c r="G120" s="118"/>
      <c r="H120" s="112"/>
      <c r="I120" s="119"/>
      <c r="J120" s="210">
        <f>J121</f>
        <v>68</v>
      </c>
      <c r="K120" s="310"/>
      <c r="L120" s="310"/>
      <c r="M120" s="310"/>
      <c r="N120" s="310"/>
      <c r="O120" s="310"/>
      <c r="P120" s="310"/>
      <c r="Q120" s="310"/>
    </row>
    <row r="121" spans="1:17" ht="61.5" thickBot="1" x14ac:dyDescent="0.35">
      <c r="A121" s="59" t="s">
        <v>171</v>
      </c>
      <c r="B121" s="116">
        <v>992</v>
      </c>
      <c r="C121" s="116" t="s">
        <v>297</v>
      </c>
      <c r="D121" s="116" t="s">
        <v>297</v>
      </c>
      <c r="E121" s="118" t="s">
        <v>356</v>
      </c>
      <c r="F121" s="118">
        <v>0</v>
      </c>
      <c r="G121" s="118" t="s">
        <v>291</v>
      </c>
      <c r="H121" s="112" t="s">
        <v>292</v>
      </c>
      <c r="I121" s="119"/>
      <c r="J121" s="211">
        <f>J122</f>
        <v>68</v>
      </c>
      <c r="K121" s="310"/>
      <c r="L121" s="310"/>
      <c r="M121" s="310"/>
      <c r="N121" s="310"/>
      <c r="O121" s="310"/>
      <c r="P121" s="310"/>
      <c r="Q121" s="310"/>
    </row>
    <row r="122" spans="1:17" ht="21" thickBot="1" x14ac:dyDescent="0.35">
      <c r="A122" s="59" t="s">
        <v>173</v>
      </c>
      <c r="B122" s="116">
        <v>992</v>
      </c>
      <c r="C122" s="116" t="s">
        <v>297</v>
      </c>
      <c r="D122" s="116" t="s">
        <v>297</v>
      </c>
      <c r="E122" s="131" t="s">
        <v>356</v>
      </c>
      <c r="F122" s="131">
        <v>1</v>
      </c>
      <c r="G122" s="118" t="s">
        <v>291</v>
      </c>
      <c r="H122" s="112" t="s">
        <v>292</v>
      </c>
      <c r="I122" s="119"/>
      <c r="J122" s="210">
        <f>J123</f>
        <v>68</v>
      </c>
      <c r="K122" s="310"/>
      <c r="L122" s="310"/>
      <c r="M122" s="310"/>
      <c r="N122" s="310"/>
      <c r="O122" s="310"/>
      <c r="P122" s="310"/>
      <c r="Q122" s="310"/>
    </row>
    <row r="123" spans="1:17" ht="21" thickBot="1" x14ac:dyDescent="0.35">
      <c r="A123" s="59" t="s">
        <v>175</v>
      </c>
      <c r="B123" s="116">
        <v>992</v>
      </c>
      <c r="C123" s="116" t="s">
        <v>297</v>
      </c>
      <c r="D123" s="116" t="s">
        <v>297</v>
      </c>
      <c r="E123" s="121" t="s">
        <v>356</v>
      </c>
      <c r="F123" s="132">
        <v>1</v>
      </c>
      <c r="G123" s="118" t="s">
        <v>291</v>
      </c>
      <c r="H123" s="133">
        <v>10190</v>
      </c>
      <c r="I123" s="119"/>
      <c r="J123" s="211">
        <f>J124</f>
        <v>68</v>
      </c>
      <c r="K123" s="310"/>
      <c r="L123" s="310"/>
      <c r="M123" s="310"/>
      <c r="N123" s="310"/>
      <c r="O123" s="310"/>
      <c r="P123" s="310"/>
      <c r="Q123" s="310"/>
    </row>
    <row r="124" spans="1:17" ht="41.25" thickBot="1" x14ac:dyDescent="0.35">
      <c r="A124" s="85" t="s">
        <v>101</v>
      </c>
      <c r="B124" s="116">
        <v>992</v>
      </c>
      <c r="C124" s="116" t="s">
        <v>297</v>
      </c>
      <c r="D124" s="116" t="s">
        <v>297</v>
      </c>
      <c r="E124" s="131" t="s">
        <v>356</v>
      </c>
      <c r="F124" s="131">
        <v>1</v>
      </c>
      <c r="G124" s="118" t="s">
        <v>291</v>
      </c>
      <c r="H124" s="138">
        <v>10190</v>
      </c>
      <c r="I124" s="119">
        <v>200</v>
      </c>
      <c r="J124" s="210">
        <v>68</v>
      </c>
      <c r="K124" s="311"/>
      <c r="L124" s="310"/>
      <c r="M124" s="310"/>
      <c r="N124" s="310"/>
      <c r="O124" s="310"/>
      <c r="P124" s="310"/>
      <c r="Q124" s="310"/>
    </row>
    <row r="125" spans="1:17" ht="21" thickBot="1" x14ac:dyDescent="0.35">
      <c r="A125" s="80" t="s">
        <v>226</v>
      </c>
      <c r="B125" s="116">
        <v>992</v>
      </c>
      <c r="C125" s="116" t="s">
        <v>296</v>
      </c>
      <c r="D125" s="116"/>
      <c r="E125" s="121"/>
      <c r="F125" s="132"/>
      <c r="G125" s="132"/>
      <c r="H125" s="133"/>
      <c r="I125" s="119"/>
      <c r="J125" s="344">
        <f>J126+J140</f>
        <v>39188.199999999997</v>
      </c>
      <c r="K125" s="310"/>
      <c r="L125" s="310"/>
      <c r="M125" s="310"/>
      <c r="N125" s="310"/>
      <c r="O125" s="310"/>
      <c r="P125" s="310"/>
      <c r="Q125" s="310"/>
    </row>
    <row r="126" spans="1:17" ht="21" thickBot="1" x14ac:dyDescent="0.35">
      <c r="A126" s="59" t="s">
        <v>73</v>
      </c>
      <c r="B126" s="116">
        <v>992</v>
      </c>
      <c r="C126" s="116" t="s">
        <v>296</v>
      </c>
      <c r="D126" s="135" t="s">
        <v>289</v>
      </c>
      <c r="E126" s="131"/>
      <c r="F126" s="131"/>
      <c r="G126" s="131"/>
      <c r="H126" s="138"/>
      <c r="I126" s="119"/>
      <c r="J126" s="345">
        <f>J127+J134</f>
        <v>39115.599999999999</v>
      </c>
      <c r="K126" s="310"/>
      <c r="L126" s="310"/>
      <c r="M126" s="310"/>
      <c r="N126" s="310"/>
      <c r="O126" s="310"/>
      <c r="P126" s="310"/>
      <c r="Q126" s="310"/>
    </row>
    <row r="127" spans="1:17" ht="81.75" thickBot="1" x14ac:dyDescent="0.35">
      <c r="A127" s="59" t="s">
        <v>227</v>
      </c>
      <c r="B127" s="116">
        <v>992</v>
      </c>
      <c r="C127" s="116" t="s">
        <v>296</v>
      </c>
      <c r="D127" s="123" t="s">
        <v>289</v>
      </c>
      <c r="E127" s="139" t="s">
        <v>297</v>
      </c>
      <c r="F127" s="132">
        <v>0</v>
      </c>
      <c r="G127" s="132" t="s">
        <v>291</v>
      </c>
      <c r="H127" s="133" t="s">
        <v>292</v>
      </c>
      <c r="I127" s="119"/>
      <c r="J127" s="340">
        <f>J128+J131</f>
        <v>37157.199999999997</v>
      </c>
      <c r="K127" s="310"/>
      <c r="L127" s="310"/>
      <c r="M127" s="310"/>
      <c r="N127" s="310"/>
      <c r="O127" s="310"/>
      <c r="P127" s="310"/>
      <c r="Q127" s="310"/>
    </row>
    <row r="128" spans="1:17" ht="79.5" customHeight="1" thickBot="1" x14ac:dyDescent="0.35">
      <c r="A128" s="59" t="s">
        <v>179</v>
      </c>
      <c r="B128" s="116">
        <v>992</v>
      </c>
      <c r="C128" s="116" t="s">
        <v>296</v>
      </c>
      <c r="D128" s="123" t="s">
        <v>289</v>
      </c>
      <c r="E128" s="136" t="s">
        <v>297</v>
      </c>
      <c r="F128" s="131">
        <v>1</v>
      </c>
      <c r="G128" s="131" t="s">
        <v>291</v>
      </c>
      <c r="H128" s="138" t="s">
        <v>292</v>
      </c>
      <c r="I128" s="119"/>
      <c r="J128" s="318">
        <f>J129</f>
        <v>13157.2</v>
      </c>
      <c r="K128" s="324"/>
      <c r="L128" s="325"/>
      <c r="M128" s="310"/>
      <c r="N128" s="310"/>
      <c r="O128" s="310"/>
      <c r="P128" s="310"/>
      <c r="Q128" s="310"/>
    </row>
    <row r="129" spans="1:17" ht="81.75" thickBot="1" x14ac:dyDescent="0.35">
      <c r="A129" s="59" t="s">
        <v>181</v>
      </c>
      <c r="B129" s="116">
        <v>992</v>
      </c>
      <c r="C129" s="116" t="s">
        <v>296</v>
      </c>
      <c r="D129" s="123" t="s">
        <v>289</v>
      </c>
      <c r="E129" s="139" t="s">
        <v>297</v>
      </c>
      <c r="F129" s="132">
        <v>1</v>
      </c>
      <c r="G129" s="132" t="s">
        <v>291</v>
      </c>
      <c r="H129" s="133" t="s">
        <v>338</v>
      </c>
      <c r="I129" s="119"/>
      <c r="J129" s="318">
        <f>J130</f>
        <v>13157.2</v>
      </c>
      <c r="K129" s="321"/>
      <c r="L129" s="310"/>
      <c r="M129" s="310"/>
      <c r="N129" s="310"/>
      <c r="O129" s="310"/>
      <c r="P129" s="310"/>
      <c r="Q129" s="310"/>
    </row>
    <row r="130" spans="1:17" ht="41.25" thickBot="1" x14ac:dyDescent="0.35">
      <c r="A130" s="254" t="s">
        <v>183</v>
      </c>
      <c r="B130" s="255">
        <v>992</v>
      </c>
      <c r="C130" s="255" t="s">
        <v>296</v>
      </c>
      <c r="D130" s="256" t="s">
        <v>289</v>
      </c>
      <c r="E130" s="136" t="s">
        <v>297</v>
      </c>
      <c r="F130" s="131">
        <v>1</v>
      </c>
      <c r="G130" s="131" t="s">
        <v>291</v>
      </c>
      <c r="H130" s="138" t="s">
        <v>338</v>
      </c>
      <c r="I130" s="127">
        <v>600</v>
      </c>
      <c r="J130" s="346">
        <v>13157.2</v>
      </c>
      <c r="K130" s="326">
        <v>13157.2</v>
      </c>
      <c r="L130" s="325">
        <v>12830.1</v>
      </c>
      <c r="M130" s="310"/>
      <c r="N130" s="310"/>
      <c r="O130" s="310"/>
      <c r="P130" s="310"/>
      <c r="Q130" s="310"/>
    </row>
    <row r="131" spans="1:17" ht="67.5" customHeight="1" thickBot="1" x14ac:dyDescent="0.35">
      <c r="A131" s="200" t="s">
        <v>384</v>
      </c>
      <c r="B131" s="148" t="s">
        <v>357</v>
      </c>
      <c r="C131" s="128" t="s">
        <v>296</v>
      </c>
      <c r="D131" s="135" t="s">
        <v>289</v>
      </c>
      <c r="E131" s="257" t="s">
        <v>297</v>
      </c>
      <c r="F131" s="132" t="s">
        <v>373</v>
      </c>
      <c r="G131" s="132" t="s">
        <v>291</v>
      </c>
      <c r="H131" s="133" t="s">
        <v>292</v>
      </c>
      <c r="I131" s="119"/>
      <c r="J131" s="211">
        <f>J132</f>
        <v>24000</v>
      </c>
      <c r="K131" s="310"/>
      <c r="L131" s="310"/>
      <c r="M131" s="310"/>
      <c r="N131" s="310"/>
      <c r="O131" s="310"/>
      <c r="P131" s="310"/>
      <c r="Q131" s="310"/>
    </row>
    <row r="132" spans="1:17" ht="183" thickBot="1" x14ac:dyDescent="0.35">
      <c r="A132" s="88" t="s">
        <v>383</v>
      </c>
      <c r="B132" s="148" t="s">
        <v>357</v>
      </c>
      <c r="C132" s="128" t="s">
        <v>296</v>
      </c>
      <c r="D132" s="135" t="s">
        <v>289</v>
      </c>
      <c r="E132" s="139" t="s">
        <v>297</v>
      </c>
      <c r="F132" s="132" t="s">
        <v>373</v>
      </c>
      <c r="G132" s="132" t="s">
        <v>291</v>
      </c>
      <c r="H132" s="133" t="s">
        <v>374</v>
      </c>
      <c r="I132" s="119"/>
      <c r="J132" s="211">
        <f>J133</f>
        <v>24000</v>
      </c>
      <c r="K132" s="310"/>
      <c r="L132" s="310"/>
      <c r="M132" s="310"/>
      <c r="N132" s="310"/>
      <c r="O132" s="310"/>
      <c r="P132" s="310"/>
      <c r="Q132" s="310"/>
    </row>
    <row r="133" spans="1:17" ht="41.25" thickBot="1" x14ac:dyDescent="0.35">
      <c r="A133" s="200" t="s">
        <v>183</v>
      </c>
      <c r="B133" s="128" t="s">
        <v>357</v>
      </c>
      <c r="C133" s="128" t="s">
        <v>296</v>
      </c>
      <c r="D133" s="135" t="s">
        <v>289</v>
      </c>
      <c r="E133" s="257" t="s">
        <v>297</v>
      </c>
      <c r="F133" s="132" t="s">
        <v>373</v>
      </c>
      <c r="G133" s="132" t="s">
        <v>291</v>
      </c>
      <c r="H133" s="133" t="s">
        <v>374</v>
      </c>
      <c r="I133" s="119" t="s">
        <v>375</v>
      </c>
      <c r="J133" s="211">
        <v>24000</v>
      </c>
      <c r="K133" s="310"/>
      <c r="L133" s="310"/>
      <c r="M133" s="310"/>
      <c r="N133" s="310"/>
      <c r="O133" s="310"/>
      <c r="P133" s="310"/>
      <c r="Q133" s="310"/>
    </row>
    <row r="134" spans="1:17" ht="61.5" thickBot="1" x14ac:dyDescent="0.35">
      <c r="A134" s="80" t="s">
        <v>228</v>
      </c>
      <c r="B134" s="116">
        <v>992</v>
      </c>
      <c r="C134" s="116" t="s">
        <v>296</v>
      </c>
      <c r="D134" s="123" t="s">
        <v>289</v>
      </c>
      <c r="E134" s="139" t="s">
        <v>297</v>
      </c>
      <c r="F134" s="129">
        <v>4</v>
      </c>
      <c r="G134" s="132" t="s">
        <v>291</v>
      </c>
      <c r="H134" s="133" t="s">
        <v>292</v>
      </c>
      <c r="I134" s="119"/>
      <c r="J134" s="216">
        <f>J135</f>
        <v>1958.3999999999999</v>
      </c>
    </row>
    <row r="135" spans="1:17" ht="41.25" thickBot="1" x14ac:dyDescent="0.35">
      <c r="A135" s="59" t="s">
        <v>190</v>
      </c>
      <c r="B135" s="116">
        <v>992</v>
      </c>
      <c r="C135" s="116" t="s">
        <v>296</v>
      </c>
      <c r="D135" s="123" t="s">
        <v>289</v>
      </c>
      <c r="E135" s="139" t="s">
        <v>297</v>
      </c>
      <c r="F135" s="129">
        <v>4</v>
      </c>
      <c r="G135" s="132" t="s">
        <v>291</v>
      </c>
      <c r="H135" s="133" t="s">
        <v>338</v>
      </c>
      <c r="I135" s="119"/>
      <c r="J135" s="210">
        <f>J136+J137+J138</f>
        <v>1958.3999999999999</v>
      </c>
    </row>
    <row r="136" spans="1:17" ht="102" thickBot="1" x14ac:dyDescent="0.3">
      <c r="A136" s="85" t="s">
        <v>130</v>
      </c>
      <c r="B136" s="116">
        <v>992</v>
      </c>
      <c r="C136" s="116" t="s">
        <v>296</v>
      </c>
      <c r="D136" s="123" t="s">
        <v>289</v>
      </c>
      <c r="E136" s="143" t="s">
        <v>297</v>
      </c>
      <c r="F136" s="109">
        <v>4</v>
      </c>
      <c r="G136" s="118" t="s">
        <v>291</v>
      </c>
      <c r="H136" s="138" t="s">
        <v>338</v>
      </c>
      <c r="I136" s="121">
        <v>100</v>
      </c>
      <c r="J136" s="318">
        <v>1757.3</v>
      </c>
      <c r="K136" s="319">
        <v>1757.3</v>
      </c>
      <c r="L136" s="319">
        <v>1733.3</v>
      </c>
    </row>
    <row r="137" spans="1:17" ht="41.25" thickBot="1" x14ac:dyDescent="0.35">
      <c r="A137" s="85" t="s">
        <v>101</v>
      </c>
      <c r="B137" s="116">
        <v>992</v>
      </c>
      <c r="C137" s="116" t="s">
        <v>296</v>
      </c>
      <c r="D137" s="123" t="s">
        <v>289</v>
      </c>
      <c r="E137" s="136" t="s">
        <v>297</v>
      </c>
      <c r="F137" s="137">
        <v>4</v>
      </c>
      <c r="G137" s="118" t="s">
        <v>291</v>
      </c>
      <c r="H137" s="138" t="s">
        <v>338</v>
      </c>
      <c r="I137" s="119">
        <v>200</v>
      </c>
      <c r="J137" s="211">
        <v>190</v>
      </c>
    </row>
    <row r="138" spans="1:17" ht="21" thickBot="1" x14ac:dyDescent="0.35">
      <c r="A138" s="91" t="s">
        <v>102</v>
      </c>
      <c r="B138" s="116">
        <v>992</v>
      </c>
      <c r="C138" s="116" t="s">
        <v>296</v>
      </c>
      <c r="D138" s="135" t="s">
        <v>289</v>
      </c>
      <c r="E138" s="139" t="s">
        <v>297</v>
      </c>
      <c r="F138" s="129">
        <v>4</v>
      </c>
      <c r="G138" s="118" t="s">
        <v>291</v>
      </c>
      <c r="H138" s="138" t="s">
        <v>338</v>
      </c>
      <c r="I138" s="119">
        <v>800</v>
      </c>
      <c r="J138" s="211">
        <v>11.1</v>
      </c>
    </row>
    <row r="139" spans="1:17" ht="41.25" thickBot="1" x14ac:dyDescent="0.35">
      <c r="A139" s="92" t="s">
        <v>74</v>
      </c>
      <c r="B139" s="122">
        <v>992</v>
      </c>
      <c r="C139" s="116" t="s">
        <v>296</v>
      </c>
      <c r="D139" s="123" t="s">
        <v>295</v>
      </c>
      <c r="E139" s="144"/>
      <c r="F139" s="145"/>
      <c r="G139" s="145"/>
      <c r="H139" s="146"/>
      <c r="I139" s="124"/>
      <c r="J139" s="221">
        <f>J140</f>
        <v>72.599999999999994</v>
      </c>
    </row>
    <row r="140" spans="1:17" ht="81.75" thickBot="1" x14ac:dyDescent="0.35">
      <c r="A140" s="59" t="s">
        <v>227</v>
      </c>
      <c r="B140" s="116">
        <v>992</v>
      </c>
      <c r="C140" s="116" t="s">
        <v>296</v>
      </c>
      <c r="D140" s="123" t="s">
        <v>295</v>
      </c>
      <c r="E140" s="136" t="s">
        <v>297</v>
      </c>
      <c r="F140" s="131">
        <v>0</v>
      </c>
      <c r="G140" s="131" t="s">
        <v>291</v>
      </c>
      <c r="H140" s="138" t="s">
        <v>292</v>
      </c>
      <c r="I140" s="119"/>
      <c r="J140" s="211">
        <f>J141</f>
        <v>72.599999999999994</v>
      </c>
    </row>
    <row r="141" spans="1:17" ht="61.5" thickBot="1" x14ac:dyDescent="0.35">
      <c r="A141" s="59" t="s">
        <v>184</v>
      </c>
      <c r="B141" s="116">
        <v>992</v>
      </c>
      <c r="C141" s="116" t="s">
        <v>296</v>
      </c>
      <c r="D141" s="123" t="s">
        <v>295</v>
      </c>
      <c r="E141" s="139" t="s">
        <v>297</v>
      </c>
      <c r="F141" s="132">
        <v>3</v>
      </c>
      <c r="G141" s="132" t="s">
        <v>291</v>
      </c>
      <c r="H141" s="133" t="s">
        <v>292</v>
      </c>
      <c r="I141" s="119"/>
      <c r="J141" s="210">
        <f>J142</f>
        <v>72.599999999999994</v>
      </c>
    </row>
    <row r="142" spans="1:17" ht="81.75" thickBot="1" x14ac:dyDescent="0.35">
      <c r="A142" s="86" t="s">
        <v>186</v>
      </c>
      <c r="B142" s="125">
        <v>992</v>
      </c>
      <c r="C142" s="116" t="s">
        <v>296</v>
      </c>
      <c r="D142" s="123" t="s">
        <v>295</v>
      </c>
      <c r="E142" s="136" t="s">
        <v>297</v>
      </c>
      <c r="F142" s="131">
        <v>3</v>
      </c>
      <c r="G142" s="131" t="s">
        <v>291</v>
      </c>
      <c r="H142" s="138">
        <v>10080</v>
      </c>
      <c r="I142" s="119"/>
      <c r="J142" s="211">
        <f>J143</f>
        <v>72.599999999999994</v>
      </c>
    </row>
    <row r="143" spans="1:17" ht="41.25" thickBot="1" x14ac:dyDescent="0.35">
      <c r="A143" s="85" t="s">
        <v>101</v>
      </c>
      <c r="B143" s="116">
        <v>992</v>
      </c>
      <c r="C143" s="116" t="s">
        <v>296</v>
      </c>
      <c r="D143" s="123" t="s">
        <v>295</v>
      </c>
      <c r="E143" s="139" t="s">
        <v>297</v>
      </c>
      <c r="F143" s="132">
        <v>3</v>
      </c>
      <c r="G143" s="132" t="s">
        <v>291</v>
      </c>
      <c r="H143" s="133">
        <v>10080</v>
      </c>
      <c r="I143" s="119">
        <v>200</v>
      </c>
      <c r="J143" s="210">
        <v>72.599999999999994</v>
      </c>
      <c r="K143" s="319"/>
    </row>
    <row r="144" spans="1:17" ht="21" thickBot="1" x14ac:dyDescent="0.35">
      <c r="A144" s="80" t="s">
        <v>75</v>
      </c>
      <c r="B144" s="122">
        <v>992</v>
      </c>
      <c r="C144" s="122">
        <v>11</v>
      </c>
      <c r="D144" s="134"/>
      <c r="E144" s="144"/>
      <c r="F144" s="145"/>
      <c r="G144" s="145"/>
      <c r="H144" s="146"/>
      <c r="I144" s="124"/>
      <c r="J144" s="220">
        <f>J145</f>
        <v>100</v>
      </c>
    </row>
    <row r="145" spans="1:10" ht="81.75" thickBot="1" x14ac:dyDescent="0.35">
      <c r="A145" s="59" t="s">
        <v>192</v>
      </c>
      <c r="B145" s="116">
        <v>992</v>
      </c>
      <c r="C145" s="116">
        <v>11</v>
      </c>
      <c r="D145" s="147" t="s">
        <v>294</v>
      </c>
      <c r="E145" s="136" t="s">
        <v>296</v>
      </c>
      <c r="F145" s="131">
        <v>0</v>
      </c>
      <c r="G145" s="118" t="s">
        <v>291</v>
      </c>
      <c r="H145" s="112" t="s">
        <v>292</v>
      </c>
      <c r="I145" s="119"/>
      <c r="J145" s="210">
        <f>J146</f>
        <v>100</v>
      </c>
    </row>
    <row r="146" spans="1:10" ht="21" thickBot="1" x14ac:dyDescent="0.35">
      <c r="A146" s="40" t="s">
        <v>194</v>
      </c>
      <c r="B146" s="116">
        <v>992</v>
      </c>
      <c r="C146" s="116">
        <v>11</v>
      </c>
      <c r="D146" s="148" t="s">
        <v>294</v>
      </c>
      <c r="E146" s="139" t="s">
        <v>296</v>
      </c>
      <c r="F146" s="132">
        <v>1</v>
      </c>
      <c r="G146" s="118" t="s">
        <v>291</v>
      </c>
      <c r="H146" s="112" t="s">
        <v>292</v>
      </c>
      <c r="I146" s="119"/>
      <c r="J146" s="211">
        <f>J147</f>
        <v>100</v>
      </c>
    </row>
    <row r="147" spans="1:10" ht="41.25" thickBot="1" x14ac:dyDescent="0.35">
      <c r="A147" s="86" t="s">
        <v>196</v>
      </c>
      <c r="B147" s="125">
        <v>992</v>
      </c>
      <c r="C147" s="116">
        <v>11</v>
      </c>
      <c r="D147" s="147" t="s">
        <v>294</v>
      </c>
      <c r="E147" s="136" t="s">
        <v>296</v>
      </c>
      <c r="F147" s="131">
        <v>1</v>
      </c>
      <c r="G147" s="118" t="s">
        <v>291</v>
      </c>
      <c r="H147" s="138">
        <v>10070</v>
      </c>
      <c r="I147" s="119"/>
      <c r="J147" s="210">
        <f>J148</f>
        <v>100</v>
      </c>
    </row>
    <row r="148" spans="1:10" ht="41.25" thickBot="1" x14ac:dyDescent="0.35">
      <c r="A148" s="85" t="s">
        <v>101</v>
      </c>
      <c r="B148" s="116">
        <v>992</v>
      </c>
      <c r="C148" s="116">
        <v>11</v>
      </c>
      <c r="D148" s="148" t="s">
        <v>294</v>
      </c>
      <c r="E148" s="139" t="s">
        <v>296</v>
      </c>
      <c r="F148" s="132">
        <v>1</v>
      </c>
      <c r="G148" s="132" t="s">
        <v>289</v>
      </c>
      <c r="H148" s="133">
        <v>10070</v>
      </c>
      <c r="I148" s="119">
        <v>200</v>
      </c>
      <c r="J148" s="211">
        <v>100</v>
      </c>
    </row>
    <row r="149" spans="1:10" ht="41.25" thickBot="1" x14ac:dyDescent="0.35">
      <c r="A149" s="80" t="s">
        <v>77</v>
      </c>
      <c r="B149" s="122">
        <v>992</v>
      </c>
      <c r="C149" s="122">
        <v>13</v>
      </c>
      <c r="D149" s="149"/>
      <c r="E149" s="141"/>
      <c r="F149" s="141"/>
      <c r="G149" s="141"/>
      <c r="H149" s="142"/>
      <c r="I149" s="124"/>
      <c r="J149" s="102">
        <f>J150</f>
        <v>1.4</v>
      </c>
    </row>
    <row r="150" spans="1:10" ht="41.25" thickBot="1" x14ac:dyDescent="0.35">
      <c r="A150" s="59" t="s">
        <v>78</v>
      </c>
      <c r="B150" s="116">
        <v>992</v>
      </c>
      <c r="C150" s="116">
        <v>13</v>
      </c>
      <c r="D150" s="135" t="s">
        <v>289</v>
      </c>
      <c r="E150" s="132"/>
      <c r="F150" s="132"/>
      <c r="G150" s="132"/>
      <c r="H150" s="133"/>
      <c r="I150" s="119"/>
      <c r="J150" s="89">
        <f>J151</f>
        <v>1.4</v>
      </c>
    </row>
    <row r="151" spans="1:10" ht="41.25" thickBot="1" x14ac:dyDescent="0.35">
      <c r="A151" s="85" t="s">
        <v>229</v>
      </c>
      <c r="B151" s="116">
        <v>992</v>
      </c>
      <c r="C151" s="116">
        <v>13</v>
      </c>
      <c r="D151" s="123" t="s">
        <v>289</v>
      </c>
      <c r="E151" s="118">
        <v>54</v>
      </c>
      <c r="F151" s="118">
        <v>0</v>
      </c>
      <c r="G151" s="118" t="s">
        <v>291</v>
      </c>
      <c r="H151" s="112" t="s">
        <v>292</v>
      </c>
      <c r="I151" s="119"/>
      <c r="J151" s="89">
        <f>J152</f>
        <v>1.4</v>
      </c>
    </row>
    <row r="152" spans="1:10" ht="21" thickBot="1" x14ac:dyDescent="0.35">
      <c r="A152" s="85" t="s">
        <v>209</v>
      </c>
      <c r="B152" s="116">
        <v>992</v>
      </c>
      <c r="C152" s="116">
        <v>13</v>
      </c>
      <c r="D152" s="123" t="s">
        <v>289</v>
      </c>
      <c r="E152" s="118">
        <v>54</v>
      </c>
      <c r="F152" s="118">
        <v>2</v>
      </c>
      <c r="G152" s="118" t="s">
        <v>291</v>
      </c>
      <c r="H152" s="112" t="s">
        <v>292</v>
      </c>
      <c r="I152" s="119"/>
      <c r="J152" s="90">
        <f>J153</f>
        <v>1.4</v>
      </c>
    </row>
    <row r="153" spans="1:10" ht="21" thickBot="1" x14ac:dyDescent="0.35">
      <c r="A153" s="85" t="s">
        <v>209</v>
      </c>
      <c r="B153" s="116">
        <v>992</v>
      </c>
      <c r="C153" s="116">
        <v>13</v>
      </c>
      <c r="D153" s="123" t="s">
        <v>289</v>
      </c>
      <c r="E153" s="118">
        <v>54</v>
      </c>
      <c r="F153" s="118">
        <v>2</v>
      </c>
      <c r="G153" s="118" t="s">
        <v>291</v>
      </c>
      <c r="H153" s="112">
        <v>10020</v>
      </c>
      <c r="I153" s="119"/>
      <c r="J153" s="89">
        <f>J154</f>
        <v>1.4</v>
      </c>
    </row>
    <row r="154" spans="1:10" ht="41.25" thickBot="1" x14ac:dyDescent="0.35">
      <c r="A154" s="59" t="s">
        <v>77</v>
      </c>
      <c r="B154" s="116">
        <v>992</v>
      </c>
      <c r="C154" s="116">
        <v>13</v>
      </c>
      <c r="D154" s="123" t="s">
        <v>289</v>
      </c>
      <c r="E154" s="118">
        <v>54</v>
      </c>
      <c r="F154" s="118">
        <v>2</v>
      </c>
      <c r="G154" s="118" t="s">
        <v>291</v>
      </c>
      <c r="H154" s="112">
        <v>10020</v>
      </c>
      <c r="I154" s="119">
        <v>700</v>
      </c>
      <c r="J154" s="93">
        <v>1.4</v>
      </c>
    </row>
    <row r="156" spans="1:10" ht="38.25" customHeight="1" x14ac:dyDescent="0.3">
      <c r="A156" s="357" t="s">
        <v>45</v>
      </c>
      <c r="B156" s="384"/>
      <c r="G156" s="388" t="s">
        <v>259</v>
      </c>
      <c r="H156" s="389"/>
      <c r="I156" s="389"/>
      <c r="J156" s="389"/>
    </row>
  </sheetData>
  <mergeCells count="12">
    <mergeCell ref="G5:J5"/>
    <mergeCell ref="G8:J8"/>
    <mergeCell ref="A156:B156"/>
    <mergeCell ref="E14:H14"/>
    <mergeCell ref="G2:I2"/>
    <mergeCell ref="G4:I4"/>
    <mergeCell ref="G6:I6"/>
    <mergeCell ref="G7:I7"/>
    <mergeCell ref="A12:J12"/>
    <mergeCell ref="I13:J13"/>
    <mergeCell ref="G156:J156"/>
    <mergeCell ref="E77:H77"/>
  </mergeCells>
  <pageMargins left="0.25" right="0.25" top="0.75" bottom="0.75" header="0.3" footer="0.3"/>
  <pageSetup paperSize="9" scale="52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C8" sqref="C8"/>
    </sheetView>
  </sheetViews>
  <sheetFormatPr defaultRowHeight="15.75" x14ac:dyDescent="0.25"/>
  <cols>
    <col min="2" max="2" width="31.25" customWidth="1"/>
    <col min="3" max="3" width="49" customWidth="1"/>
    <col min="4" max="4" width="13.5" customWidth="1"/>
  </cols>
  <sheetData>
    <row r="1" spans="1:5" ht="20.25" x14ac:dyDescent="0.3">
      <c r="C1" s="395" t="s">
        <v>270</v>
      </c>
      <c r="D1" s="395"/>
      <c r="E1" s="395"/>
    </row>
    <row r="2" spans="1:5" ht="20.25" x14ac:dyDescent="0.3">
      <c r="C2" s="395"/>
      <c r="D2" s="389"/>
      <c r="E2" s="192"/>
    </row>
    <row r="3" spans="1:5" ht="20.25" x14ac:dyDescent="0.3">
      <c r="C3" s="395" t="s">
        <v>264</v>
      </c>
      <c r="D3" s="395"/>
      <c r="E3" s="395"/>
    </row>
    <row r="4" spans="1:5" ht="20.25" x14ac:dyDescent="0.3">
      <c r="C4" s="395" t="s">
        <v>266</v>
      </c>
      <c r="D4" s="395"/>
      <c r="E4" s="395"/>
    </row>
    <row r="5" spans="1:5" ht="20.25" x14ac:dyDescent="0.3">
      <c r="C5" s="395" t="s">
        <v>79</v>
      </c>
      <c r="D5" s="395"/>
      <c r="E5" s="395"/>
    </row>
    <row r="6" spans="1:5" ht="20.25" x14ac:dyDescent="0.3">
      <c r="C6" s="395" t="s">
        <v>267</v>
      </c>
      <c r="D6" s="395"/>
      <c r="E6" s="395"/>
    </row>
    <row r="7" spans="1:5" ht="20.25" x14ac:dyDescent="0.3">
      <c r="C7" s="396" t="s">
        <v>418</v>
      </c>
      <c r="D7" s="396"/>
      <c r="E7" s="396"/>
    </row>
    <row r="12" spans="1:5" ht="42" customHeight="1" x14ac:dyDescent="0.25">
      <c r="A12" s="374" t="s">
        <v>233</v>
      </c>
      <c r="B12" s="398"/>
      <c r="C12" s="398"/>
      <c r="D12" s="398"/>
    </row>
    <row r="13" spans="1:5" ht="21" x14ac:dyDescent="0.35">
      <c r="A13" s="374" t="s">
        <v>302</v>
      </c>
      <c r="B13" s="398"/>
      <c r="C13" s="398"/>
      <c r="D13" s="18"/>
    </row>
    <row r="14" spans="1:5" ht="21" x14ac:dyDescent="0.35">
      <c r="A14" s="19"/>
      <c r="B14" s="18"/>
      <c r="C14" s="18"/>
      <c r="D14" s="18"/>
    </row>
    <row r="15" spans="1:5" ht="40.5" x14ac:dyDescent="0.35">
      <c r="B15" s="18"/>
      <c r="C15" s="18"/>
      <c r="D15" s="61" t="s">
        <v>285</v>
      </c>
    </row>
    <row r="16" spans="1:5" ht="84" customHeight="1" x14ac:dyDescent="0.25">
      <c r="A16" s="229" t="s">
        <v>234</v>
      </c>
      <c r="B16" s="229"/>
      <c r="C16" s="397" t="s">
        <v>236</v>
      </c>
      <c r="D16" s="397" t="s">
        <v>286</v>
      </c>
    </row>
    <row r="17" spans="1:7" ht="20.25" x14ac:dyDescent="0.25">
      <c r="A17" s="229" t="s">
        <v>235</v>
      </c>
      <c r="B17" s="229" t="s">
        <v>3</v>
      </c>
      <c r="C17" s="397"/>
      <c r="D17" s="397"/>
    </row>
    <row r="18" spans="1:7" ht="32.25" customHeight="1" x14ac:dyDescent="0.25">
      <c r="A18" s="229" t="s">
        <v>231</v>
      </c>
      <c r="B18" s="229" t="s">
        <v>232</v>
      </c>
      <c r="C18" s="229" t="s">
        <v>237</v>
      </c>
      <c r="D18" s="229" t="s">
        <v>238</v>
      </c>
    </row>
    <row r="19" spans="1:7" ht="55.5" customHeight="1" x14ac:dyDescent="0.25">
      <c r="A19" s="229"/>
      <c r="B19" s="230" t="s">
        <v>365</v>
      </c>
      <c r="C19" s="230" t="s">
        <v>364</v>
      </c>
      <c r="D19" s="298">
        <f>D25-D24+D22</f>
        <v>3332.3000000000029</v>
      </c>
    </row>
    <row r="20" spans="1:7" ht="74.25" customHeight="1" x14ac:dyDescent="0.25">
      <c r="A20" s="230"/>
      <c r="B20" s="230" t="s">
        <v>239</v>
      </c>
      <c r="C20" s="231" t="s">
        <v>240</v>
      </c>
      <c r="D20" s="298">
        <v>1400</v>
      </c>
    </row>
    <row r="21" spans="1:7" ht="85.5" customHeight="1" x14ac:dyDescent="0.25">
      <c r="A21" s="230"/>
      <c r="B21" s="229" t="s">
        <v>241</v>
      </c>
      <c r="C21" s="232" t="s">
        <v>242</v>
      </c>
      <c r="D21" s="303">
        <f>D22</f>
        <v>1400</v>
      </c>
    </row>
    <row r="22" spans="1:7" ht="84" customHeight="1" x14ac:dyDescent="0.25">
      <c r="A22" s="230"/>
      <c r="B22" s="229" t="s">
        <v>243</v>
      </c>
      <c r="C22" s="232" t="s">
        <v>244</v>
      </c>
      <c r="D22" s="303">
        <v>1400</v>
      </c>
    </row>
    <row r="23" spans="1:7" ht="81" customHeight="1" x14ac:dyDescent="0.25">
      <c r="A23" s="230"/>
      <c r="B23" s="229" t="s">
        <v>245</v>
      </c>
      <c r="C23" s="232" t="s">
        <v>246</v>
      </c>
      <c r="D23" s="233">
        <f>D24</f>
        <v>1400</v>
      </c>
    </row>
    <row r="24" spans="1:7" ht="98.25" customHeight="1" x14ac:dyDescent="0.25">
      <c r="A24" s="230"/>
      <c r="B24" s="229" t="s">
        <v>247</v>
      </c>
      <c r="C24" s="232" t="s">
        <v>248</v>
      </c>
      <c r="D24" s="233">
        <v>1400</v>
      </c>
    </row>
    <row r="25" spans="1:7" ht="50.25" customHeight="1" x14ac:dyDescent="0.25">
      <c r="A25" s="230"/>
      <c r="B25" s="234" t="s">
        <v>249</v>
      </c>
      <c r="C25" s="234" t="s">
        <v>250</v>
      </c>
      <c r="D25" s="234">
        <f>D26+D29</f>
        <v>3332.3000000000029</v>
      </c>
      <c r="E25" s="6"/>
    </row>
    <row r="26" spans="1:7" ht="37.5" customHeight="1" x14ac:dyDescent="0.25">
      <c r="A26" s="229"/>
      <c r="B26" s="235" t="s">
        <v>251</v>
      </c>
      <c r="C26" s="236" t="s">
        <v>252</v>
      </c>
      <c r="D26" s="237">
        <f>D27</f>
        <v>-103060.2</v>
      </c>
    </row>
    <row r="27" spans="1:7" ht="54.75" customHeight="1" x14ac:dyDescent="0.25">
      <c r="A27" s="229"/>
      <c r="B27" s="238" t="s">
        <v>253</v>
      </c>
      <c r="C27" s="236" t="s">
        <v>260</v>
      </c>
      <c r="D27" s="237">
        <f>D28</f>
        <v>-103060.2</v>
      </c>
    </row>
    <row r="28" spans="1:7" ht="95.25" customHeight="1" x14ac:dyDescent="0.25">
      <c r="A28" s="229"/>
      <c r="B28" s="235" t="s">
        <v>254</v>
      </c>
      <c r="C28" s="236" t="s">
        <v>261</v>
      </c>
      <c r="D28" s="237">
        <v>-103060.2</v>
      </c>
      <c r="E28" s="305"/>
      <c r="F28" s="305"/>
      <c r="G28" s="305"/>
    </row>
    <row r="29" spans="1:7" ht="48" customHeight="1" x14ac:dyDescent="0.25">
      <c r="A29" s="229"/>
      <c r="B29" s="235" t="s">
        <v>255</v>
      </c>
      <c r="C29" s="236" t="s">
        <v>256</v>
      </c>
      <c r="D29" s="237">
        <f>D30</f>
        <v>106392.5</v>
      </c>
    </row>
    <row r="30" spans="1:7" ht="40.5" x14ac:dyDescent="0.25">
      <c r="A30" s="229"/>
      <c r="B30" s="235" t="s">
        <v>257</v>
      </c>
      <c r="C30" s="236" t="s">
        <v>262</v>
      </c>
      <c r="D30" s="237">
        <f>D31</f>
        <v>106392.5</v>
      </c>
    </row>
    <row r="31" spans="1:7" ht="40.5" x14ac:dyDescent="0.25">
      <c r="A31" s="229"/>
      <c r="B31" s="235" t="s">
        <v>258</v>
      </c>
      <c r="C31" s="236" t="s">
        <v>263</v>
      </c>
      <c r="D31" s="237">
        <v>106392.5</v>
      </c>
    </row>
    <row r="32" spans="1:7" ht="21" x14ac:dyDescent="0.35">
      <c r="A32" s="61"/>
      <c r="B32" s="18"/>
      <c r="C32" s="18"/>
      <c r="D32" s="18"/>
    </row>
    <row r="33" spans="1:4" ht="24.75" customHeight="1" x14ac:dyDescent="0.35">
      <c r="A33" s="61"/>
      <c r="B33" s="18"/>
      <c r="C33" s="18"/>
      <c r="D33" s="18"/>
    </row>
    <row r="34" spans="1:4" ht="73.5" customHeight="1" x14ac:dyDescent="0.35">
      <c r="A34" s="393" t="s">
        <v>45</v>
      </c>
      <c r="B34" s="394"/>
      <c r="C34" s="18"/>
      <c r="D34" s="103" t="s">
        <v>259</v>
      </c>
    </row>
    <row r="35" spans="1:4" ht="21" customHeight="1" x14ac:dyDescent="0.35">
      <c r="A35" s="61"/>
      <c r="B35" s="18"/>
      <c r="C35" s="18"/>
      <c r="D35" s="18"/>
    </row>
    <row r="36" spans="1:4" ht="63.75" customHeight="1" x14ac:dyDescent="0.35">
      <c r="A36" s="18"/>
      <c r="B36" s="18"/>
      <c r="C36" s="18"/>
      <c r="D36" s="18"/>
    </row>
  </sheetData>
  <mergeCells count="12">
    <mergeCell ref="A34:B34"/>
    <mergeCell ref="C1:E1"/>
    <mergeCell ref="C3:E3"/>
    <mergeCell ref="C4:E4"/>
    <mergeCell ref="C5:E5"/>
    <mergeCell ref="C6:E6"/>
    <mergeCell ref="C7:E7"/>
    <mergeCell ref="C16:C17"/>
    <mergeCell ref="D16:D17"/>
    <mergeCell ref="A12:D12"/>
    <mergeCell ref="A13:C13"/>
    <mergeCell ref="C2:D2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Прил.1</vt:lpstr>
      <vt:lpstr>Прил.2</vt:lpstr>
      <vt:lpstr>Прил.3</vt:lpstr>
      <vt:lpstr>Прил.4</vt:lpstr>
      <vt:lpstr>Прил.5</vt:lpstr>
      <vt:lpstr>Прил.6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2024-12-30T11:44:24Z</cp:lastPrinted>
  <dcterms:created xsi:type="dcterms:W3CDTF">2023-11-15T13:49:40Z</dcterms:created>
  <dcterms:modified xsi:type="dcterms:W3CDTF">2025-01-14T06:41:54Z</dcterms:modified>
</cp:coreProperties>
</file>