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онура бюд\"/>
    </mc:Choice>
  </mc:AlternateContent>
  <bookViews>
    <workbookView xWindow="0" yWindow="0" windowWidth="20490" windowHeight="8145"/>
  </bookViews>
  <sheets>
    <sheet name="Прил.1" sheetId="1" r:id="rId1"/>
    <sheet name="Прил.2" sheetId="2" r:id="rId2"/>
    <sheet name="Прил.3" sheetId="3" r:id="rId3"/>
    <sheet name="Прил.4" sheetId="4" r:id="rId4"/>
    <sheet name="Прил.5" sheetId="6" r:id="rId5"/>
    <sheet name="Прил.6" sheetId="7" r:id="rId6"/>
    <sheet name="Прил.7" sheetId="8" state="hidden" r:id="rId7"/>
    <sheet name="Прил. 8" sheetId="9" state="hidden" r:id="rId8"/>
  </sheets>
  <definedNames>
    <definedName name="_xlnm._FilterDatabase" localSheetId="3" hidden="1">Прил.4!$A$5:$C$116</definedName>
    <definedName name="_xlnm._FilterDatabase" localSheetId="4" hidden="1">Прил.5!$A$6:$J$165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7" l="1"/>
  <c r="D19" i="7"/>
  <c r="D21" i="7"/>
  <c r="D22" i="7"/>
  <c r="D17" i="7" l="1"/>
  <c r="D116" i="4"/>
  <c r="D112" i="4"/>
  <c r="D109" i="4"/>
  <c r="D106" i="4"/>
  <c r="D102" i="4"/>
  <c r="D100" i="4"/>
  <c r="D96" i="4"/>
  <c r="D95" i="4"/>
  <c r="D94" i="4"/>
  <c r="D91" i="4"/>
  <c r="D88" i="4"/>
  <c r="D87" i="4" s="1"/>
  <c r="D85" i="4"/>
  <c r="D81" i="4"/>
  <c r="D77" i="4"/>
  <c r="D74" i="4"/>
  <c r="D71" i="4"/>
  <c r="D68" i="4"/>
  <c r="D67" i="4" s="1"/>
  <c r="D66" i="4" s="1"/>
  <c r="D65" i="4"/>
  <c r="D62" i="4"/>
  <c r="D52" i="4"/>
  <c r="D49" i="4"/>
  <c r="D46" i="4"/>
  <c r="D43" i="4"/>
  <c r="D40" i="4"/>
  <c r="D36" i="4"/>
  <c r="D33" i="4"/>
  <c r="D30" i="4"/>
  <c r="D27" i="4"/>
  <c r="D26" i="4"/>
  <c r="D23" i="4"/>
  <c r="D21" i="4"/>
  <c r="D18" i="4"/>
  <c r="D16" i="4"/>
  <c r="D15" i="4"/>
  <c r="D14" i="4"/>
  <c r="D11" i="4"/>
  <c r="J139" i="6"/>
  <c r="J138" i="6" s="1"/>
  <c r="J112" i="6"/>
  <c r="J113" i="6"/>
  <c r="L135" i="6" l="1"/>
  <c r="D99" i="4" l="1"/>
  <c r="D101" i="4"/>
  <c r="D98" i="4" l="1"/>
  <c r="D115" i="4"/>
  <c r="D114" i="4" s="1"/>
  <c r="D113" i="4" s="1"/>
  <c r="J28" i="6" l="1"/>
  <c r="E37" i="3"/>
  <c r="E21" i="3"/>
  <c r="J158" i="6" l="1"/>
  <c r="J160" i="6" l="1"/>
  <c r="C16" i="2" l="1"/>
  <c r="C23" i="1"/>
  <c r="C11" i="2" l="1"/>
  <c r="C9" i="2"/>
  <c r="C13" i="2"/>
  <c r="C8" i="2" l="1"/>
  <c r="D15" i="7"/>
  <c r="J105" i="6" l="1"/>
  <c r="C7" i="1" l="1"/>
  <c r="C18" i="1" l="1"/>
  <c r="C16" i="1"/>
  <c r="J119" i="6" l="1"/>
  <c r="D55" i="4" l="1"/>
  <c r="D90" i="4" l="1"/>
  <c r="D89" i="4" s="1"/>
  <c r="D111" i="4" l="1"/>
  <c r="D110" i="4" s="1"/>
  <c r="J46" i="6" l="1"/>
  <c r="J45" i="6" s="1"/>
  <c r="J44" i="6" s="1"/>
  <c r="J43" i="6" s="1"/>
  <c r="E13" i="3" s="1"/>
  <c r="D13" i="7" l="1"/>
  <c r="D12" i="7" s="1"/>
  <c r="J164" i="6"/>
  <c r="J163" i="6" s="1"/>
  <c r="J162" i="6" s="1"/>
  <c r="J156" i="6"/>
  <c r="J155" i="6" s="1"/>
  <c r="J130" i="6"/>
  <c r="J129" i="6" s="1"/>
  <c r="J128" i="6" s="1"/>
  <c r="J127" i="6" s="1"/>
  <c r="J116" i="6"/>
  <c r="J115" i="6" s="1"/>
  <c r="J87" i="6"/>
  <c r="J86" i="6" s="1"/>
  <c r="J84" i="6"/>
  <c r="J83" i="6" s="1"/>
  <c r="J79" i="6"/>
  <c r="J78" i="6" s="1"/>
  <c r="J77" i="6" s="1"/>
  <c r="J76" i="6" s="1"/>
  <c r="E20" i="3" s="1"/>
  <c r="J74" i="6"/>
  <c r="J73" i="6" s="1"/>
  <c r="J72" i="6" s="1"/>
  <c r="J71" i="6" s="1"/>
  <c r="J32" i="6"/>
  <c r="J27" i="6" s="1"/>
  <c r="J23" i="6"/>
  <c r="J22" i="6" s="1"/>
  <c r="J21" i="6" s="1"/>
  <c r="J20" i="6" s="1"/>
  <c r="E9" i="3" s="1"/>
  <c r="J104" i="6"/>
  <c r="J126" i="6" l="1"/>
  <c r="E30" i="3"/>
  <c r="E19" i="3"/>
  <c r="J70" i="6"/>
  <c r="J154" i="6"/>
  <c r="J153" i="6" s="1"/>
  <c r="J152" i="6" s="1"/>
  <c r="J82" i="6"/>
  <c r="J103" i="6"/>
  <c r="J102" i="6" s="1"/>
  <c r="E26" i="3" l="1"/>
  <c r="E35" i="3"/>
  <c r="D86" i="4"/>
  <c r="C20" i="1" l="1"/>
  <c r="C15" i="1" s="1"/>
  <c r="C14" i="1" s="1"/>
  <c r="J124" i="6"/>
  <c r="J123" i="6" s="1"/>
  <c r="J122" i="6" s="1"/>
  <c r="J121" i="6" l="1"/>
  <c r="E28" i="3"/>
  <c r="J118" i="6"/>
  <c r="J95" i="6" l="1"/>
  <c r="J110" i="6" l="1"/>
  <c r="J109" i="6" s="1"/>
  <c r="J108" i="6" s="1"/>
  <c r="J107" i="6" s="1"/>
  <c r="J99" i="6"/>
  <c r="J98" i="6" s="1"/>
  <c r="J97" i="6" s="1"/>
  <c r="E24" i="3" s="1"/>
  <c r="J93" i="6"/>
  <c r="E27" i="3" l="1"/>
  <c r="J101" i="6"/>
  <c r="D51" i="4"/>
  <c r="D50" i="4" s="1"/>
  <c r="J15" i="6" l="1"/>
  <c r="J14" i="6" s="1"/>
  <c r="J13" i="6" s="1"/>
  <c r="J12" i="6" s="1"/>
  <c r="D29" i="4"/>
  <c r="D28" i="4" s="1"/>
  <c r="D32" i="4"/>
  <c r="D31" i="4" s="1"/>
  <c r="D35" i="4"/>
  <c r="D34" i="4" s="1"/>
  <c r="J37" i="6"/>
  <c r="J36" i="6" s="1"/>
  <c r="J35" i="6" s="1"/>
  <c r="J41" i="6"/>
  <c r="J40" i="6" s="1"/>
  <c r="J39" i="6" s="1"/>
  <c r="J51" i="6"/>
  <c r="J50" i="6" s="1"/>
  <c r="J49" i="6" s="1"/>
  <c r="J48" i="6" s="1"/>
  <c r="E14" i="3" s="1"/>
  <c r="J56" i="6"/>
  <c r="J58" i="6"/>
  <c r="J62" i="6"/>
  <c r="J61" i="6" s="1"/>
  <c r="J60" i="6" s="1"/>
  <c r="J68" i="6"/>
  <c r="J67" i="6" s="1"/>
  <c r="J66" i="6" s="1"/>
  <c r="J65" i="6" s="1"/>
  <c r="J64" i="6" l="1"/>
  <c r="E17" i="3"/>
  <c r="J55" i="6"/>
  <c r="J54" i="6" s="1"/>
  <c r="J53" i="6" s="1"/>
  <c r="E15" i="3" s="1"/>
  <c r="J11" i="6"/>
  <c r="J10" i="6" s="1"/>
  <c r="E10" i="3"/>
  <c r="J136" i="6"/>
  <c r="J135" i="6" s="1"/>
  <c r="D84" i="4"/>
  <c r="D83" i="4" s="1"/>
  <c r="D11" i="7" l="1"/>
  <c r="C25" i="1"/>
  <c r="J150" i="6" l="1"/>
  <c r="J149" i="6" s="1"/>
  <c r="J143" i="6"/>
  <c r="J142" i="6" s="1"/>
  <c r="J134" i="6" s="1"/>
  <c r="J133" i="6" s="1"/>
  <c r="E32" i="3" s="1"/>
  <c r="J92" i="6"/>
  <c r="J91" i="6" s="1"/>
  <c r="J90" i="6" s="1"/>
  <c r="J34" i="6"/>
  <c r="E12" i="3" s="1"/>
  <c r="J26" i="6"/>
  <c r="J25" i="6" s="1"/>
  <c r="J148" i="6" l="1"/>
  <c r="J147" i="6" s="1"/>
  <c r="L134" i="6"/>
  <c r="J89" i="6"/>
  <c r="E23" i="3"/>
  <c r="E22" i="3" s="1"/>
  <c r="J19" i="6"/>
  <c r="E11" i="3"/>
  <c r="E8" i="3" s="1"/>
  <c r="D93" i="4"/>
  <c r="D92" i="4" s="1"/>
  <c r="D82" i="4" s="1"/>
  <c r="D80" i="4"/>
  <c r="D79" i="4" s="1"/>
  <c r="D78" i="4" s="1"/>
  <c r="D76" i="4"/>
  <c r="D75" i="4" s="1"/>
  <c r="D73" i="4"/>
  <c r="D72" i="4" s="1"/>
  <c r="D70" i="4"/>
  <c r="D69" i="4" s="1"/>
  <c r="D64" i="4"/>
  <c r="D63" i="4" s="1"/>
  <c r="D61" i="4"/>
  <c r="D60" i="4" s="1"/>
  <c r="D57" i="4"/>
  <c r="D97" i="4"/>
  <c r="D108" i="4"/>
  <c r="D107" i="4" s="1"/>
  <c r="D105" i="4"/>
  <c r="D104" i="4" s="1"/>
  <c r="D48" i="4"/>
  <c r="D47" i="4" s="1"/>
  <c r="D42" i="4"/>
  <c r="D41" i="4" s="1"/>
  <c r="D45" i="4"/>
  <c r="D39" i="4"/>
  <c r="D38" i="4" s="1"/>
  <c r="D103" i="4" l="1"/>
  <c r="E33" i="3"/>
  <c r="J132" i="6"/>
  <c r="J18" i="6" s="1"/>
  <c r="J9" i="6" s="1"/>
  <c r="D59" i="4"/>
  <c r="D54" i="4"/>
  <c r="D53" i="4" s="1"/>
  <c r="D10" i="4" l="1"/>
  <c r="D25" i="4"/>
  <c r="D24" i="4" s="1"/>
  <c r="D22" i="4"/>
  <c r="D20" i="4"/>
  <c r="D17" i="4"/>
  <c r="D13" i="4"/>
  <c r="D19" i="4" l="1"/>
  <c r="D12" i="4"/>
  <c r="D9" i="4"/>
  <c r="E31" i="3"/>
  <c r="E29" i="3"/>
  <c r="E34" i="3"/>
  <c r="E25" i="3"/>
  <c r="E18" i="3"/>
  <c r="E16" i="3"/>
  <c r="D8" i="4" l="1"/>
  <c r="D7" i="4" s="1"/>
  <c r="E6" i="3"/>
  <c r="C7" i="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14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<sst xmlns="http://schemas.openxmlformats.org/spreadsheetml/2006/main" count="1272" uniqueCount="424">
  <si>
    <t>Наименование дохода</t>
  </si>
  <si>
    <t>(тыс.руб.)</t>
  </si>
  <si>
    <t>Код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</si>
  <si>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</si>
  <si>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</si>
  <si>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</si>
  <si>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</si>
  <si>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</si>
  <si>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</si>
  <si>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</si>
  <si>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1 05 03010 01 0000 110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</si>
  <si>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</si>
  <si>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</si>
  <si>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</si>
  <si>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</si>
  <si>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</si>
  <si>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</si>
  <si>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</si>
  <si>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</si>
  <si>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</si>
  <si>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</si>
  <si>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</si>
  <si>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</si>
  <si>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Дотации бюджетам бюджетной системы Российской Федерации 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</si>
  <si>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</si>
  <si>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</si>
  <si>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</si>
  <si>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</si>
  <si>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</si>
  <si>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</si>
  <si>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</si>
  <si>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 Российской Федерации</t>
  </si>
  <si>
    <t>2 02 35118 10 0000 150</t>
  </si>
  <si>
    <t>Всего доходов</t>
  </si>
  <si>
    <t>Начальник финансового отдела администрации</t>
  </si>
  <si>
    <t>О.Г. Очкась</t>
  </si>
  <si>
    <t>(тыс. руб.)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</si>
  <si>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</si>
  <si>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</si>
  <si>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№п/п</t>
  </si>
  <si>
    <t>Наименование показателя</t>
  </si>
  <si>
    <t>Код бюджетной классификации</t>
  </si>
  <si>
    <t xml:space="preserve">Сумма </t>
  </si>
  <si>
    <t>Всего расходов:</t>
  </si>
  <si>
    <t>в том числе:</t>
  </si>
  <si>
    <t>Общегосударственные вопросы</t>
  </si>
  <si>
    <t>Обеспечение 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</si>
  <si>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</si>
  <si>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</si>
  <si>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</si>
  <si>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</si>
  <si>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</si>
  <si>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</si>
  <si>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</si>
  <si>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</si>
  <si>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</si>
  <si>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</si>
  <si>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 – 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</si>
  <si>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</si>
  <si>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</si>
  <si>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</si>
  <si>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</si>
  <si>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Молодёжная политика</t>
  </si>
  <si>
    <t xml:space="preserve">Культура, кинематография </t>
  </si>
  <si>
    <t>Культура</t>
  </si>
  <si>
    <t>Другие вопросы в области культуры, кинематографии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</si>
  <si>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</si>
  <si>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</si>
  <si>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</si>
  <si>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</si>
  <si>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сельского поселения</t>
  </si>
  <si>
    <t xml:space="preserve">Калининского района                                                                         </t>
  </si>
  <si>
    <t>Бойкопонурского сельского поселения</t>
  </si>
  <si>
    <t xml:space="preserve">Наименование </t>
  </si>
  <si>
    <t>ЦСР</t>
  </si>
  <si>
    <t>ВР</t>
  </si>
  <si>
    <t>ВСЕГО:</t>
  </si>
  <si>
    <t xml:space="preserve">Муниципальная программа Бойкопонурского сельского поселения Калининского района "Организация муниципального управления" </t>
  </si>
  <si>
    <t>01 0 00 00000</t>
  </si>
  <si>
    <t>Обеспечение деятельности высшего должностного лица Бойкопонурского сельского поселения Калининского района</t>
  </si>
  <si>
    <t>01 1 00 00000</t>
  </si>
  <si>
    <t>Расходы на обеспечение деятельности высшего должностного лица Бойкопонурского сельского поселения Калининского района</t>
  </si>
  <si>
    <t>01 1 00 00190</t>
  </si>
  <si>
    <t>Обеспечение выполнения функций аппарата администрации Бойкопонурского сельского поселения Калининского района</t>
  </si>
  <si>
    <t>01 2 00 00000</t>
  </si>
  <si>
    <t>Расходы на обеспечение функций органов местного самоуправления Бойкопонурского сельского поселения Калининского района</t>
  </si>
  <si>
    <t>01 2 00 00190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</si>
  <si>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</si>
  <si>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</si>
  <si>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Мероприятия по созданию и организации деятельности административных комиссии</t>
  </si>
  <si>
    <t>01 2 00 60190</t>
  </si>
  <si>
    <t>Мероприятия по другим общегосударственным вопросам администрации Бойкопонурского сельского поселения Калининского района</t>
  </si>
  <si>
    <t>01 3 00 00000</t>
  </si>
  <si>
    <t xml:space="preserve">Обеспечение деятельности администрации Бойкопонурского сельского поселения Калининского района по укреплению материально-технической базы и прочим расходам </t>
  </si>
  <si>
    <t>01 3 00 10160</t>
  </si>
  <si>
    <t>Выполнение функций территориальных органов местного самоуправления</t>
  </si>
  <si>
    <t>01 3 00 10290</t>
  </si>
  <si>
    <t>Социальное обеспечение и иные выплаты населению</t>
  </si>
  <si>
    <t xml:space="preserve">Обеспечение деятельности представительного органа власти Бойкопонурского сельского поселения  Калининского района </t>
  </si>
  <si>
    <t>01 4 00 00000</t>
  </si>
  <si>
    <t>Расходы на обеспечение деятельности представительного органа власти Бойкопонурского сельского поселения</t>
  </si>
  <si>
    <t>01 4 00 00190</t>
  </si>
  <si>
    <t xml:space="preserve">Обеспечение деятельности контрольно-счетной палаты </t>
  </si>
  <si>
    <t>01 5 00 00000</t>
  </si>
  <si>
    <t xml:space="preserve">Расходы на обеспечение деятельности контрольно-счетной палаты </t>
  </si>
  <si>
    <t>01 5 00 20020</t>
  </si>
  <si>
    <t>Межбюджетные трансферты</t>
  </si>
  <si>
    <t>Финансовое обеспечение непредвиденных расходов</t>
  </si>
  <si>
    <t>01 6 00 00000</t>
  </si>
  <si>
    <t>Финансовое обеспечение непредвиденных расходов администрации Бойкопонурского сельского поселения Калининского района</t>
  </si>
  <si>
    <t>01 6 00 10010</t>
  </si>
  <si>
    <t>800 </t>
  </si>
  <si>
    <t>Мероприятия по осуществлению первичного воинского учета на территориях, где отсутствуют военные комиссариаты</t>
  </si>
  <si>
    <t>01 7 00 00000</t>
  </si>
  <si>
    <t>Осуществление первичного воинского учета на территориях, где отсутствуют военные комиссариаты</t>
  </si>
  <si>
    <t>01 7 00 51180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</si>
  <si>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</si>
  <si>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Бойкопонурского сельского поселения Калининского района "Обеспечение безопасности населения  Бойкопонурского сельского поселения Калининского района"</t>
  </si>
  <si>
    <t>02 0 00 00000</t>
  </si>
  <si>
    <t>Мероприятия  по защите населения и территории от чрезвычайных ситуаций природного и техногенного характера, пожарной безопасности</t>
  </si>
  <si>
    <t>02 2 00 00000</t>
  </si>
  <si>
    <t>Обеспечение защиты населения и территории от чрезвычайных ситуаций природного и техногенного характера, пожарной безопасности на территории Бойкопонурского сельского поселения Калининского района</t>
  </si>
  <si>
    <t>02 2 00 10300</t>
  </si>
  <si>
    <t>Мероприятия по обеспечению гражданской обороны</t>
  </si>
  <si>
    <t>02 3 00 00000</t>
  </si>
  <si>
    <t>02 3 00 10270</t>
  </si>
  <si>
    <t>Мероприятия по противодействию коррупции</t>
  </si>
  <si>
    <t>02 4 00 00000</t>
  </si>
  <si>
    <t>02 4 00 10270</t>
  </si>
  <si>
    <t>Мероприятия по созданию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</t>
  </si>
  <si>
    <t>02 5 00 00000</t>
  </si>
  <si>
    <t>Расходы на мероприятия по созданию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 на территории Бойкопонурского сельского поселения Калининского района</t>
  </si>
  <si>
    <t>02 5 00 10310</t>
  </si>
  <si>
    <t>Муниципальная программа Бойкопонурского сельского поселения Калининского района "Дорожное хозяйство"</t>
  </si>
  <si>
    <t>04 0 00 00000</t>
  </si>
  <si>
    <t>Содержание дорог местного значения</t>
  </si>
  <si>
    <t>04 4 00 00000</t>
  </si>
  <si>
    <t>Текущий ремонт и содержание дорог</t>
  </si>
  <si>
    <t>04 4 00 10320</t>
  </si>
  <si>
    <t>Безопасность дорожного движения на территории</t>
  </si>
  <si>
    <t>04 4 00 10330</t>
  </si>
  <si>
    <t>Муниципальная программа Бойкопонурского сельского поселения Калининского района "Развитие жилищно-коммунального хозяйства Бойкопонурского сельского поселения Калининского района"</t>
  </si>
  <si>
    <t>05 0 00 00000</t>
  </si>
  <si>
    <t>Организация тепло, газо, водоснабжения в населенных пунктах поселения</t>
  </si>
  <si>
    <t>05 1 00 00000</t>
  </si>
  <si>
    <t>Расходы на организацию тепло, газо, водоснабжения в населенных пунктах Бойкопонурского сельского поселения</t>
  </si>
  <si>
    <t>05 1 00 10390</t>
  </si>
  <si>
    <t>Содержание и ремонт уличного освещения населенных пунктов сельского поселения</t>
  </si>
  <si>
    <t>05 2 00 00000</t>
  </si>
  <si>
    <t>05 2 00 10330</t>
  </si>
  <si>
    <t>Закупки товаров, работ и услуг для обеспечения государственных (муниципальных) нужд</t>
  </si>
  <si>
    <t>Мероприятия по благоустройству территории поселения</t>
  </si>
  <si>
    <t>05 3 00 00000</t>
  </si>
  <si>
    <t>05 3 00 10340</t>
  </si>
  <si>
    <t>Мероприятия на содержание мест захоронения</t>
  </si>
  <si>
    <t>05 4 00 00000</t>
  </si>
  <si>
    <t>Содержание мест захоронения</t>
  </si>
  <si>
    <t>05 4 00 10350</t>
  </si>
  <si>
    <t>Прочие мероприятия по благоустройству территории поселения</t>
  </si>
  <si>
    <t>05 5 00 00000</t>
  </si>
  <si>
    <t>Расходы на прочие мероприятия по благоустройству территории Бойкопонурского сельского поселения</t>
  </si>
  <si>
    <t>05 5 00 10360</t>
  </si>
  <si>
    <t xml:space="preserve">Обеспечение деятельности специализированной службы по вопросам похоронного дела </t>
  </si>
  <si>
    <t>05 6 00 20030</t>
  </si>
  <si>
    <t>Расходы на обеспечение деятельности специализированной службы по вопросам похоронного дела</t>
  </si>
  <si>
    <t>Муниципальная программа Бойкопонурского сельского поселения Калининского района "Развитие молодежной политики"</t>
  </si>
  <si>
    <t>06 0 00 00000</t>
  </si>
  <si>
    <t>Молодежная политика и оздоровление детей</t>
  </si>
  <si>
    <t>06 1 00 00000</t>
  </si>
  <si>
    <t>Мероприятия в области молодежной политики</t>
  </si>
  <si>
    <t>06 1 00 10190</t>
  </si>
  <si>
    <t>07 0 00 00000</t>
  </si>
  <si>
    <t>07 1 00 00000</t>
  </si>
  <si>
    <t>Расходы по обеспечению деятельности муниципальных бюджетных учреждений Бойкопонурского сельского поселения Калининского района на выполнение муниципального задания</t>
  </si>
  <si>
    <t>07 1 00 00590</t>
  </si>
  <si>
    <t>Предоставление субсидий бюджетным, автономным учреждениям и иным некоммерческим организациям</t>
  </si>
  <si>
    <t>Мероприятия по сохранению, использованию, популяризации и охране объектов культурного наследия</t>
  </si>
  <si>
    <t>07 3 00 00000</t>
  </si>
  <si>
    <t>Расходы на мероприятие по сохранению, использованию, популяризации и охране объектов культурного наследия на территории Бойкопонурского сельского поселения</t>
  </si>
  <si>
    <t>07 3 00 10080</t>
  </si>
  <si>
    <t>Мероприятия по обеспечению деятельности МКУ «Библиотечная система Бойкопонурского сельского поселения»</t>
  </si>
  <si>
    <t>07 4 00 00000</t>
  </si>
  <si>
    <t>07 4 00 00590</t>
  </si>
  <si>
    <t>Муниципальная программа Бойкопонурского сельского поселения Калининского района "Развитие  физической культуры и спорта в Бойкопонурском сельском поселении Калининского района"</t>
  </si>
  <si>
    <t>08 0 00 00000</t>
  </si>
  <si>
    <t>Мероприятия по развитию физической культуры и спорта</t>
  </si>
  <si>
    <t>08 1 00 00000</t>
  </si>
  <si>
    <t>Расходы на мероприятия по развитию физической культуры и спорта</t>
  </si>
  <si>
    <t>08 1 00 10070</t>
  </si>
  <si>
    <t>Непрограммные мероприятия деятельности бюджета сельского поселения</t>
  </si>
  <si>
    <t>51 0 00 00000</t>
  </si>
  <si>
    <t>Осуществление отдельных полномочий по осуществлению внутреннего финансового контроля</t>
  </si>
  <si>
    <t>51 1 00 00000</t>
  </si>
  <si>
    <t>Расходы на осуществление отдельных полномочий по осуществлению финансового внутреннего контроля</t>
  </si>
  <si>
    <t>51 1 00 20010</t>
  </si>
  <si>
    <t>Поддержка ветеранских организаций Бойкопонурского сельского поселения Калининского района</t>
  </si>
  <si>
    <t>51 2 00 00000</t>
  </si>
  <si>
    <t>Расходы на поддержку ветеранских организаций Бойкопонурского сельского поселения Калининского района</t>
  </si>
  <si>
    <t>51 2 00 10010</t>
  </si>
  <si>
    <t>54 0 00 00000</t>
  </si>
  <si>
    <t>Процентные платежи по муниципальному долгу</t>
  </si>
  <si>
    <t>54 2 00 00000</t>
  </si>
  <si>
    <t>54 2 00 10020</t>
  </si>
  <si>
    <t>Вед</t>
  </si>
  <si>
    <t>Рз</t>
  </si>
  <si>
    <t>ПР</t>
  </si>
  <si>
    <t>Совет Бойкопонурского сельского поселения Калининского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</si>
  <si>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</si>
  <si>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Администрация Бойкопонурского сельского поселения Калининского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</si>
  <si>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</si>
  <si>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</si>
  <si>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Другие вопросы в области национальной безопасности </t>
  </si>
  <si>
    <t>Дорожное хозяйство(дорожные фонды)</t>
  </si>
  <si>
    <t>Жилищно-коммунальное хозяйство</t>
  </si>
  <si>
    <t>Молодежная политика</t>
  </si>
  <si>
    <t xml:space="preserve">Культура и кинематография </t>
  </si>
  <si>
    <t>Муниципальная программа Бойкопонурского сельского поселения Калининского района "Развитие культуры  в Бойкопонурском сельском поселении Калининского района"</t>
  </si>
  <si>
    <t>Мероприятия по обеспечению деятельности МКУ "Библиотечная система Бойкопонурского сельского поселения"</t>
  </si>
  <si>
    <t>Управление муниципальным долгом и муниципальными финансовыми активами</t>
  </si>
  <si>
    <t xml:space="preserve"> </t>
  </si>
  <si>
    <t>1.</t>
  </si>
  <si>
    <t>2.</t>
  </si>
  <si>
    <t xml:space="preserve">Источники внутреннего финансирования дефицита бюджета поселения, перечень статей источников финансирования дефицитов бюджетов </t>
  </si>
  <si>
    <t>№</t>
  </si>
  <si>
    <t>п/п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</si>
  <si>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</si>
  <si>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3.</t>
  </si>
  <si>
    <t>4.</t>
  </si>
  <si>
    <t>992 01030000 00 0000 000</t>
  </si>
  <si>
    <t>Бюджетные кредиты от других бюджетов бюджетной системы Российской Федерации</t>
  </si>
  <si>
    <t>992 01030000 00 0000 700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</si>
  <si>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</si>
  <si>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992 01030000 10 0000 710</t>
  </si>
  <si>
    <t>Получение бюджетных  кредитов от других бюджетов  бюджетной системы Российской Федерации муниципальным бюджетом в валюте Российской Федерации</t>
  </si>
  <si>
    <t>992 01030000 10 0000 800</t>
  </si>
  <si>
    <t>Погашение бюджетных кредитов, полученных от других бюджетов  бюджетной системы Российской Федерации в валюте Российской Федерации</t>
  </si>
  <si>
    <t>992 01030000 10 0000 810</t>
  </si>
  <si>
    <t>Погашение бюджетами субъектов Российской Федерации  кредитов от других бюджетов  бюджетной системы Российской Федерации в валюте Российской Федерации</t>
  </si>
  <si>
    <t>992 01050000 00 0000 000</t>
  </si>
  <si>
    <t>Изменение остатков средств на счетах по учёту средств бюджета</t>
  </si>
  <si>
    <t>992 01050200 00 0000 500</t>
  </si>
  <si>
    <t>Увеличение прочих остатков средств бюджетов</t>
  </si>
  <si>
    <t>992 01050201 00 0000 510</t>
  </si>
  <si>
    <t>992 01050201 10 0000 510</t>
  </si>
  <si>
    <t>992 01050000 00 0000 600</t>
  </si>
  <si>
    <t>Уменьшение остатков средств бюджетов</t>
  </si>
  <si>
    <t>992 01050201 00 0000 610</t>
  </si>
  <si>
    <t>992 01050201 10 0000 610</t>
  </si>
  <si>
    <t>Увеличение прочих остатков денежных  средств бюджетов</t>
  </si>
  <si>
    <t>Увеличение прочих остатков денежных  средств муниципальных бюджетов</t>
  </si>
  <si>
    <t>Уменьшение прочих остатков денежных  средств бюджетов</t>
  </si>
  <si>
    <t>Уменьшение прочих остатков денежных  средств муниципальных бюджетов</t>
  </si>
  <si>
    <t>УТВЕРЖДЕНО</t>
  </si>
  <si>
    <t>Решением Совета Бойкопонурского</t>
  </si>
  <si>
    <t>Калининского района</t>
  </si>
  <si>
    <t>от_______________ №___________</t>
  </si>
  <si>
    <t xml:space="preserve">                                                                                                                        (тыс.руб.)                                                                 </t>
  </si>
  <si>
    <t>01</t>
  </si>
  <si>
    <t>03</t>
  </si>
  <si>
    <t>00</t>
  </si>
  <si>
    <t>00000</t>
  </si>
  <si>
    <t>00190</t>
  </si>
  <si>
    <t>02</t>
  </si>
  <si>
    <t>04</t>
  </si>
  <si>
    <t>08</t>
  </si>
  <si>
    <t>07</t>
  </si>
  <si>
    <t>05</t>
  </si>
  <si>
    <t>09</t>
  </si>
  <si>
    <t>200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</si>
  <si>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</si>
  <si>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</si>
  <si>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</si>
  <si>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</si>
  <si>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</si>
  <si>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</si>
  <si>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</si>
  <si>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</si>
  <si>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</si>
  <si>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</si>
  <si>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</si>
  <si>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</si>
  <si>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0309</t>
  </si>
  <si>
    <t>0310</t>
  </si>
  <si>
    <t>0314</t>
  </si>
  <si>
    <t>0400</t>
  </si>
  <si>
    <t>0409</t>
  </si>
  <si>
    <t>0500</t>
  </si>
  <si>
    <t>0502</t>
  </si>
  <si>
    <t>0503</t>
  </si>
  <si>
    <t>0505</t>
  </si>
  <si>
    <t>0700</t>
  </si>
  <si>
    <t>0707</t>
  </si>
  <si>
    <t>0800</t>
  </si>
  <si>
    <t>0801</t>
  </si>
  <si>
    <t>0804</t>
  </si>
  <si>
    <t>Субвенции бюджетам сельских поселений на 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</si>
  <si>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уровня бюджетной обеспеченности из бюджета субъекта Российской Федерации</t>
  </si>
  <si>
    <t xml:space="preserve">               Безвозмездные поступления из бюджетов бюджетной системы</t>
  </si>
  <si>
    <t>Функционирование высшего должностного лица субъекта Российской Федерации и муниципального образования</t>
  </si>
  <si>
    <t>00590</t>
  </si>
  <si>
    <t xml:space="preserve">Другие вопросы в области национальной экономики </t>
  </si>
  <si>
    <t>0412</t>
  </si>
  <si>
    <t xml:space="preserve">Муниципальная программа «Поддержка малого и среднего предпринимательства ,а также физических лиц  не являющихся индивидуальными предпринимателями и применяющих специальный налоговый режим "Налог на профессиональный доход" в Бойкопонурском  сельском поселении Калининского района» на 2022-2024 годы </t>
  </si>
  <si>
    <t xml:space="preserve">03 0 00 00000 </t>
  </si>
  <si>
    <t>Обеспечение мероприятий по поддержке развития субъектов малого и среднего предпринимательства в Бойкопонурском сельском поселении Калининского района</t>
  </si>
  <si>
    <t>03 1 00 00000</t>
  </si>
  <si>
    <t>03 1 00 10410</t>
  </si>
  <si>
    <t>1</t>
  </si>
  <si>
    <t>06</t>
  </si>
  <si>
    <t>12</t>
  </si>
  <si>
    <t>992</t>
  </si>
  <si>
    <t>Другие вопросы в области национальной экономики</t>
  </si>
  <si>
    <t>0</t>
  </si>
  <si>
    <t>Мероприятия  по поддержке развития субъектов малого и среднего предпринимательства в Бойкопонурском сельском поселении  Калининского района</t>
  </si>
  <si>
    <t>10340</t>
  </si>
  <si>
    <t>Дотации бюджетам бюджетной системы Российской Федерации</t>
  </si>
  <si>
    <t>Расходы на организацию уличного освещения</t>
  </si>
  <si>
    <t>Источники внутреннего финансирования дефицита бюджета</t>
  </si>
  <si>
    <t>992 01 000000 00 0000 000</t>
  </si>
  <si>
    <t>05 6 00 00000</t>
  </si>
  <si>
    <t>Защита населения и территории от чрезвычайных ситуаций природного и техногенного характера,ликвидации аварий на гидротехническом сооружении,пожарная безопасность</t>
  </si>
  <si>
    <t>Мероприятия  по защите населения и территории от чрезвычайных ситуаций природного и техногенного характера, ликвидации аварий на гидротехническом сооружении,пожарной безопасности</t>
  </si>
  <si>
    <t>Обеспечение защиты населения и территории от чрезвычайных ситуаций природного и техногенного характера, ликвидации аварий на гидротехническом сооружении,пожарной безопасности на территории Бойкопонурского сельского поселения Калининского района</t>
  </si>
  <si>
    <t>2</t>
  </si>
  <si>
    <t>S0640</t>
  </si>
  <si>
    <t>600</t>
  </si>
  <si>
    <t>202 2 9999 10 0000 150</t>
  </si>
  <si>
    <t>Прочие субсидии бюджетам сельских поселений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</si>
  <si>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</t>
  </si>
  <si>
    <t>07 2 00 S0640</t>
  </si>
  <si>
    <t>07 2 00 00000</t>
  </si>
  <si>
    <t>Мероприятия по ремонту и укреплению материально технической базы муниципальных учреждений культуры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</si>
  <si>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 и (или)детских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</si>
  <si>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Обеспечение проведение выборов и референдумов</t>
  </si>
  <si>
    <t>51</t>
  </si>
  <si>
    <t>Проведение выборов сельского поселения</t>
  </si>
  <si>
    <t>4</t>
  </si>
  <si>
    <t>Расходы на проведение выборов сельского поселения</t>
  </si>
  <si>
    <t>10280</t>
  </si>
  <si>
    <t>800</t>
  </si>
  <si>
    <t xml:space="preserve">51 4 00 10280 </t>
  </si>
  <si>
    <t xml:space="preserve">51 4 00 00000 </t>
  </si>
  <si>
    <t>0107</t>
  </si>
  <si>
    <t>11</t>
  </si>
  <si>
    <t>10370</t>
  </si>
  <si>
    <t>Объем  поступлений доходов в бюджет поселения по кодам видов (подвидов) доходов на 2025 год</t>
  </si>
  <si>
    <t>ПРИЛОЖЕНИЕ №7</t>
  </si>
  <si>
    <t>от_________ №_____</t>
  </si>
  <si>
    <t>Программа муниципальных внутренних заимствований  Бойкопонурского сельского поселения Калининского района</t>
  </si>
  <si>
    <t>(в тыс. руб.)</t>
  </si>
  <si>
    <t>Наименование</t>
  </si>
  <si>
    <t>1.Муниципальные ценные бумаги муниципального образования, всего:</t>
  </si>
  <si>
    <t xml:space="preserve">  привлечение </t>
  </si>
  <si>
    <t xml:space="preserve">  погашение</t>
  </si>
  <si>
    <t xml:space="preserve">2.Бюджетные кредиты, привлечённые в бюджет поселения, </t>
  </si>
  <si>
    <t xml:space="preserve">    всего:</t>
  </si>
  <si>
    <t>- привлечение бюджетных кредитов от других бюджетов бюджетной системы Российской Федерации муниципальным бюджетом Российской Федерации</t>
  </si>
  <si>
    <t>в том числе: кредит на покрытие дефицита бюджета поселения</t>
  </si>
  <si>
    <t xml:space="preserve">- погашение бюджетных кредитов, полученных от других бюджетов бюджетной системы Российской Федерации  </t>
  </si>
  <si>
    <t xml:space="preserve">- от кредитных организаций, всего:  </t>
  </si>
  <si>
    <t>0,0</t>
  </si>
  <si>
    <t xml:space="preserve">     привлечение</t>
  </si>
  <si>
    <t xml:space="preserve">     погашение</t>
  </si>
  <si>
    <t>ПРИЛОЖЕНИЕ №8</t>
  </si>
  <si>
    <t xml:space="preserve">Программа муниципальных гарантий Бойкопонурского сельского поселения </t>
  </si>
  <si>
    <t xml:space="preserve"> Калининского района</t>
  </si>
  <si>
    <t xml:space="preserve"> №</t>
  </si>
  <si>
    <t>Направление (цель) гарантирования</t>
  </si>
  <si>
    <t>Категории принципалов</t>
  </si>
  <si>
    <t>Общий объём гарантий, тыс.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</si>
  <si>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</si>
  <si>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</si>
  <si>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</t>
  </si>
  <si>
    <t>предоставление обеспечения исполнения обязательств принципала перед гарантом</t>
  </si>
  <si>
    <t>иные условия</t>
  </si>
  <si>
    <t>5.</t>
  </si>
  <si>
    <t>6.</t>
  </si>
  <si>
    <t>7.</t>
  </si>
  <si>
    <t>8.</t>
  </si>
  <si>
    <t>-</t>
  </si>
  <si>
    <t xml:space="preserve">Бюджетные ассигнования на исполнение муниципальных гарантий </t>
  </si>
  <si>
    <t xml:space="preserve">Объём, </t>
  </si>
  <si>
    <t>Бойкопонурского сельского поселения Калининского района по возможным гарантийным случаям</t>
  </si>
  <si>
    <t>тыс. рублей</t>
  </si>
  <si>
    <t>в валюте Российской Федерации на 2025 год</t>
  </si>
  <si>
    <t>Раздел 2. Общий объём бюджетных ассигнований, предусмотренных на исполнение муниципальных гарантий Бойкопонурского сельского поселения  Калининского района по возможным гарантийным случаям, в 2025 году</t>
  </si>
  <si>
    <t>Раздел 1. Перечень подлежащих предоставлению муниципальных гарантий Бойкопонурскомуу сельскому поселению Калининского района  в 2025 году</t>
  </si>
  <si>
    <t xml:space="preserve"> на 2025 год</t>
  </si>
  <si>
    <t>Начальник финансового отдела администрации Бойкопонурского                                                                             сельского поселения Калининского района                                                                  О.Г. Очкась</t>
  </si>
  <si>
    <t xml:space="preserve"> Российской Федерации в 2025 году</t>
  </si>
  <si>
    <t>Распределение бюджетных ассигнований по разделам и подразделам классификации расходов бюджетов на 2025 год</t>
  </si>
  <si>
    <t>Распределение бюджетных ассигнований по целевым статьям (муниципальным программам и непрограммным мероприятиям деятельности), группам видов расходов классификации расходов бюджетов на 2025 год</t>
  </si>
  <si>
    <t>Ведомственная структура расходов бюджета  поселения  на 2025 год</t>
  </si>
  <si>
    <t>на 2025 год</t>
  </si>
  <si>
    <t>2025 год</t>
  </si>
  <si>
    <t>в том числе: погашение кредита, полученного из районного    бюджета в 2024 году на покрытие дефицита                       бюджета поселения</t>
  </si>
  <si>
    <t>2 07 05000 10 0000 150</t>
  </si>
  <si>
    <t>Прочие безвозмездные поступления в бюджеты сельских поселений</t>
  </si>
  <si>
    <t>2 07 00000 00 0000 000</t>
  </si>
  <si>
    <t xml:space="preserve">Прочие безвозмездные поступления </t>
  </si>
  <si>
    <t>13</t>
  </si>
  <si>
    <t>Создание многофункциональных спортивно-игровых площадок в целях обеспечения условий для занятий физической культурой и массовым спортом в муниципальном образовании</t>
  </si>
  <si>
    <t>S0290</t>
  </si>
  <si>
    <t xml:space="preserve">
400
</t>
  </si>
  <si>
    <t xml:space="preserve">Создание многофункциональных спортивно-игровых площадок в целях обеспечения условий для занятий физической культурой и спортом в муниципальном образовании  </t>
  </si>
  <si>
    <t>08 1 00 S0290</t>
  </si>
  <si>
    <t>Расходы на обеспечение функций органов местного самоуправления</t>
  </si>
  <si>
    <t>Капитальные вложения в объекты недвижимого имущества государственной (муниципальной) собственности</t>
  </si>
  <si>
    <t>Ремонт и укрепление материально-технической базы, в том числе приобретение автотранспорта (автобусы, микроавтобусы), техническое оснащение муниципальных учреждений культуры и (или) 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</si>
  <si>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Расходы на обеспечение деятельности (оказание услуг) муниципальных учреждений</t>
  </si>
  <si>
    <t>Мероприятия по обеспечению гражданской обороны и противодействию коррупции на территории Бойкопонурского сельского поселения Калининского района</t>
  </si>
  <si>
    <t>ПРИЛОЖЕНИЕ 4                                        к решению Совета Бойкопонурского сельского поселения Калининского района                 от___________________№________
"ПРИЛОЖЕНИЕ 4                               УТВЕРЖДЕНО                                                                                решением Совета Бойкопонурского сельского поселения Калининского района от ______________ № ______                                       (в редакции решения Совета Бойкопонурского сельского поселения Калининского района                                   от _______________ №________)</t>
  </si>
  <si>
    <t>ПРИЛОЖЕНИЕ 5                                                   к решению Совета Бойкопонурского сельского поселения Калининского района                 от___________________№________
"ПРИЛОЖЕНИЕ 5                               УТВЕРЖДЕНА                                                                                решением Совета Бойкопонурского сельского поселения Калининского района от ______________ № ______                                       (в редакции решения Совета Бойкопонурского сельского поселения Калининского района                                              от _______________ №________)</t>
  </si>
  <si>
    <t>ПРИЛОЖЕНИЕ 3                                        к решению Совета Бойкопонурского сельского поселения Калининского района                 от________________№________
"ПРИЛОЖЕНИЕ 3                               УТВЕРЖДЕНО                                                                                решением Совета Бойкопонурского сельского поселения Калининского района от ______________ № ______                                       (в редакции решения Совета Бойкопонурского сельского поселения Калининского района                                   от _______________ №________)</t>
  </si>
  <si>
    <t>ПРИЛОЖЕНИЕ 2                                        к решению Совета Бойкопонурского сельского поселения Калининского района                 от_______________№_____
"ПРИЛОЖЕНИЕ 2                               УТВЕРЖДЕНЫ                                                                                решением Совета Бойкопонурского сельского поселения Калининского района                                                 от ______________ № _____                                       (в редакции решения Совета Бойкопонурского сельского поселения Калининского района                                       от ______________ №_____)</t>
  </si>
  <si>
    <t>ПРИЛОЖЕНИЕ 1                                        к решению Совета Бойкопонурского сельского поселения Калининского района                 от___________________№________
"ПРИЛОЖЕНИЕ 1                               УТВЕРЖДЕН                                                                                решением Совета Бойкопонурского сельского поселения Калининского района от ______________ № ______                                       (в редакции решения Совета Бойкопонурского сельского поселения Калининского района                                   от _______________ №________)</t>
  </si>
  <si>
    <t>Глава Бойкопонурского сельского поселения Калининского района                                                                                                                                                                                             Ю.Я. Чернявский</t>
  </si>
  <si>
    <t>Глава Бойкопонурского сельского
 поселения Калининского района                                                                          Ю.Я. Чернявский</t>
  </si>
  <si>
    <t>Глава Бойкопонурского сельского 
поселения Калининского района                                                 Ю.Я. Чернявский</t>
  </si>
  <si>
    <t>Глава Бойкопонурского сельского 
поселения Калининского района                                Ю.Я. Чернявский</t>
  </si>
  <si>
    <t>Расходы на благоустройство мест общественного пользования</t>
  </si>
  <si>
    <t>Глава Бойкопонурского сельского 
поселения Калининского района                                                                                                           Ю.Я. Чернявский</t>
  </si>
  <si>
    <t>Глава Бойкопонурского сельского 
поселения Калининского района                                                   Ю.Я. Чернявский</t>
  </si>
  <si>
    <t>ПРИЛОЖЕНИЕ 6                                                   к решению Совета Бойкопонурского сельского поселения Калининского района                 от_______________№____
"ПРИЛОЖЕНИЕ 6                               УТВЕРЖДЕНЫ                                                                                решением Совета Бойкопонурского сельского поселения Калининского района                                          от ______________ № ______                                       (в редакции решения Совета Бойкопонурского сельского поселения Калининского района                                              от _____________ №_____)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</si>
</sst>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92D050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b/>
      <sz val="16"/>
      <color rgb="FF22272F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6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wrapText="1"/>
    </xf>
    <xf numFmtId="164" fontId="11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/>
    </xf>
    <xf numFmtId="0" fontId="9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17" fillId="0" borderId="0" xfId="0" applyFont="1"/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1" fillId="0" borderId="1" xfId="0" applyFont="1" applyBorder="1"/>
    <xf numFmtId="165" fontId="0" fillId="0" borderId="0" xfId="0" applyNumberFormat="1"/>
    <xf numFmtId="49" fontId="11" fillId="0" borderId="8" xfId="0" applyNumberFormat="1" applyFont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164" fontId="11" fillId="0" borderId="5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4" fontId="11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wrapText="1"/>
    </xf>
    <xf numFmtId="164" fontId="11" fillId="0" borderId="18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0" fillId="0" borderId="0" xfId="0" applyNumberFormat="1" applyBorder="1"/>
    <xf numFmtId="0" fontId="22" fillId="0" borderId="0" xfId="0" applyFont="1"/>
    <xf numFmtId="0" fontId="23" fillId="0" borderId="0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164" fontId="6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2" fontId="13" fillId="0" borderId="18" xfId="0" applyNumberFormat="1" applyFont="1" applyBorder="1" applyAlignment="1">
      <alignment horizontal="center" vertical="center" wrapText="1"/>
    </xf>
    <xf numFmtId="0" fontId="18" fillId="0" borderId="0" xfId="0" applyFont="1" applyFill="1"/>
    <xf numFmtId="165" fontId="0" fillId="0" borderId="0" xfId="0" applyNumberFormat="1" applyFill="1"/>
    <xf numFmtId="2" fontId="9" fillId="0" borderId="6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12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1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11" fillId="0" borderId="0" xfId="0" applyFont="1" applyAlignment="1">
      <alignment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/>
    </xf>
    <xf numFmtId="164" fontId="11" fillId="0" borderId="6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164" fontId="11" fillId="0" borderId="6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5" fontId="21" fillId="0" borderId="6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/>
    </xf>
    <xf numFmtId="0" fontId="18" fillId="0" borderId="0" xfId="0" applyFont="1"/>
    <xf numFmtId="164" fontId="0" fillId="0" borderId="0" xfId="0" applyNumberFormat="1"/>
    <xf numFmtId="49" fontId="11" fillId="0" borderId="13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center" wrapText="1"/>
    </xf>
    <xf numFmtId="49" fontId="11" fillId="0" borderId="25" xfId="0" applyNumberFormat="1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165" fontId="9" fillId="3" borderId="5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164" fontId="22" fillId="0" borderId="0" xfId="0" applyNumberFormat="1" applyFont="1"/>
    <xf numFmtId="0" fontId="9" fillId="0" borderId="12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/>
    </xf>
    <xf numFmtId="165" fontId="24" fillId="3" borderId="1" xfId="0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vertical="center" wrapText="1"/>
    </xf>
    <xf numFmtId="49" fontId="24" fillId="2" borderId="6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 wrapText="1"/>
    </xf>
    <xf numFmtId="49" fontId="24" fillId="2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165" fontId="24" fillId="0" borderId="5" xfId="0" applyNumberFormat="1" applyFont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0" fontId="9" fillId="0" borderId="1" xfId="0" applyFont="1" applyBorder="1"/>
    <xf numFmtId="165" fontId="9" fillId="0" borderId="1" xfId="0" applyNumberFormat="1" applyFont="1" applyBorder="1" applyAlignment="1">
      <alignment horizontal="right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10" xfId="0" applyFont="1" applyBorder="1"/>
    <xf numFmtId="49" fontId="9" fillId="0" borderId="1" xfId="0" applyNumberFormat="1" applyFont="1" applyBorder="1" applyAlignment="1">
      <alignment horizont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/>
    </xf>
    <xf numFmtId="49" fontId="24" fillId="0" borderId="21" xfId="0" applyNumberFormat="1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164" fontId="24" fillId="0" borderId="18" xfId="0" applyNumberFormat="1" applyFont="1" applyBorder="1" applyAlignment="1">
      <alignment horizontal="right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11" fillId="0" borderId="18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164" fontId="9" fillId="0" borderId="6" xfId="0" applyNumberFormat="1" applyFont="1" applyBorder="1" applyAlignment="1">
      <alignment horizontal="right" vertical="center"/>
    </xf>
    <xf numFmtId="0" fontId="25" fillId="0" borderId="0" xfId="0" applyFont="1"/>
    <xf numFmtId="165" fontId="9" fillId="0" borderId="6" xfId="0" applyNumberFormat="1" applyFont="1" applyFill="1" applyBorder="1" applyAlignment="1">
      <alignment horizontal="right" vertical="center"/>
    </xf>
    <xf numFmtId="164" fontId="9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justify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justify"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7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5" fontId="9" fillId="3" borderId="6" xfId="0" applyNumberFormat="1" applyFont="1" applyFill="1" applyBorder="1" applyAlignment="1">
      <alignment horizontal="right" vertical="center"/>
    </xf>
    <xf numFmtId="165" fontId="24" fillId="3" borderId="6" xfId="0" applyNumberFormat="1" applyFont="1" applyFill="1" applyBorder="1" applyAlignment="1">
      <alignment horizontal="right" vertical="center"/>
    </xf>
    <xf numFmtId="165" fontId="24" fillId="0" borderId="6" xfId="0" applyNumberFormat="1" applyFont="1" applyBorder="1" applyAlignment="1">
      <alignment horizontal="right" vertical="center"/>
    </xf>
    <xf numFmtId="164" fontId="9" fillId="3" borderId="6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6" xfId="0" applyFont="1" applyBorder="1" applyAlignment="1">
      <alignment wrapText="1"/>
    </xf>
    <xf numFmtId="0" fontId="11" fillId="0" borderId="28" xfId="0" applyFont="1" applyBorder="1" applyAlignment="1">
      <alignment wrapText="1"/>
    </xf>
    <xf numFmtId="0" fontId="11" fillId="0" borderId="26" xfId="0" applyFont="1" applyBorder="1" applyAlignment="1">
      <alignment vertical="center" wrapText="1"/>
    </xf>
    <xf numFmtId="0" fontId="11" fillId="0" borderId="26" xfId="0" applyFont="1" applyBorder="1"/>
    <xf numFmtId="0" fontId="11" fillId="0" borderId="28" xfId="0" applyFont="1" applyBorder="1" applyAlignment="1">
      <alignment vertical="center" wrapText="1"/>
    </xf>
    <xf numFmtId="0" fontId="9" fillId="0" borderId="29" xfId="0" applyFont="1" applyBorder="1" applyAlignment="1">
      <alignment wrapText="1"/>
    </xf>
    <xf numFmtId="0" fontId="9" fillId="0" borderId="26" xfId="0" applyFont="1" applyBorder="1" applyAlignment="1">
      <alignment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31" xfId="0" applyFont="1" applyBorder="1" applyAlignment="1">
      <alignment vertical="center" wrapText="1"/>
    </xf>
    <xf numFmtId="0" fontId="11" fillId="0" borderId="27" xfId="0" applyFont="1" applyBorder="1" applyAlignment="1">
      <alignment horizontal="justify" vertical="center" wrapText="1"/>
    </xf>
    <xf numFmtId="0" fontId="11" fillId="3" borderId="27" xfId="0" applyFont="1" applyFill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9" fillId="0" borderId="26" xfId="0" applyFont="1" applyBorder="1" applyAlignment="1">
      <alignment wrapText="1"/>
    </xf>
    <xf numFmtId="0" fontId="13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horizontal="justify" vertical="center" wrapText="1"/>
    </xf>
    <xf numFmtId="0" fontId="13" fillId="0" borderId="31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164" fontId="9" fillId="3" borderId="12" xfId="0" applyNumberFormat="1" applyFont="1" applyFill="1" applyBorder="1" applyAlignment="1">
      <alignment horizontal="right" vertical="center"/>
    </xf>
    <xf numFmtId="164" fontId="9" fillId="3" borderId="17" xfId="0" applyNumberFormat="1" applyFont="1" applyFill="1" applyBorder="1" applyAlignment="1">
      <alignment horizontal="right" vertical="center"/>
    </xf>
    <xf numFmtId="164" fontId="24" fillId="3" borderId="18" xfId="0" applyNumberFormat="1" applyFont="1" applyFill="1" applyBorder="1" applyAlignment="1">
      <alignment horizontal="right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horizontal="left" wrapText="1" indent="25"/>
    </xf>
    <xf numFmtId="0" fontId="0" fillId="0" borderId="0" xfId="0" applyAlignment="1">
      <alignment horizontal="left" wrapText="1" indent="25"/>
    </xf>
    <xf numFmtId="0" fontId="0" fillId="0" borderId="0" xfId="0" applyAlignment="1"/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/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20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/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wrapText="1" indent="17"/>
    </xf>
    <xf numFmtId="0" fontId="0" fillId="0" borderId="0" xfId="0" applyAlignment="1">
      <alignment horizontal="left" indent="17"/>
    </xf>
    <xf numFmtId="0" fontId="11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Fill="1" applyBorder="1" applyAlignment="1"/>
    <xf numFmtId="0" fontId="11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wrapText="1"/>
    </xf>
    <xf numFmtId="0" fontId="11" fillId="0" borderId="8" xfId="0" applyFont="1" applyBorder="1" applyAlignment="1">
      <alignment horizontal="justify" vertical="center" wrapText="1"/>
    </xf>
    <xf numFmtId="0" fontId="10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E10" sqref="E10"/>
    </sheetView>
  </sheetViews>
  <sheetFormatPr defaultRowHeight="15.75" x14ac:dyDescent="0.25"/>
  <cols>
    <col min="1" max="1" width="21.625" customWidth="1"/>
    <col min="2" max="2" width="66" customWidth="1"/>
    <col min="3" max="3" width="11.75" customWidth="1"/>
    <col min="4" max="4" width="17.125" customWidth="1"/>
    <col min="11" max="11" width="16.375" customWidth="1"/>
  </cols>
  <sheetData>
    <row r="1" spans="1:4" ht="261" customHeight="1" x14ac:dyDescent="0.3">
      <c r="A1" s="176"/>
      <c r="B1" s="393" t="s">
        <v>415</v>
      </c>
      <c r="C1" s="394"/>
      <c r="D1" s="184"/>
    </row>
    <row r="2" spans="1:4" ht="13.5" customHeight="1" x14ac:dyDescent="0.25">
      <c r="A2" s="176"/>
      <c r="B2" s="176"/>
      <c r="C2" s="176"/>
    </row>
    <row r="3" spans="1:4" ht="42" customHeight="1" thickBot="1" x14ac:dyDescent="0.3">
      <c r="A3" s="398" t="s">
        <v>345</v>
      </c>
      <c r="B3" s="398"/>
      <c r="C3" s="398"/>
    </row>
    <row r="4" spans="1:4" ht="19.5" thickBot="1" x14ac:dyDescent="0.35">
      <c r="A4" s="116"/>
      <c r="B4" s="181" t="s">
        <v>0</v>
      </c>
      <c r="C4" s="190" t="s">
        <v>1</v>
      </c>
    </row>
    <row r="5" spans="1:4" x14ac:dyDescent="0.25">
      <c r="A5" s="396" t="s">
        <v>2</v>
      </c>
      <c r="B5" s="399" t="s">
        <v>0</v>
      </c>
      <c r="C5" s="396" t="s">
        <v>3</v>
      </c>
    </row>
    <row r="6" spans="1:4" ht="16.5" thickBot="1" x14ac:dyDescent="0.3">
      <c r="A6" s="397"/>
      <c r="B6" s="400"/>
      <c r="C6" s="397"/>
    </row>
    <row r="7" spans="1:4" ht="37.5" customHeight="1" thickBot="1" x14ac:dyDescent="0.3">
      <c r="A7" s="119" t="s">
        <v>4</v>
      </c>
      <c r="B7" s="183" t="s">
        <v>5</v>
      </c>
      <c r="C7" s="185">
        <f>C8+C9+C10+C11+C12+C13</f>
        <v>30201.1</v>
      </c>
    </row>
    <row r="8" spans="1:4" ht="27.75" customHeight="1" thickBot="1" x14ac:dyDescent="0.3">
      <c r="A8" s="120" t="s">
        <v>6</v>
      </c>
      <c r="B8" s="208" t="s">
        <v>7</v>
      </c>
      <c r="C8" s="210">
        <v>4200</v>
      </c>
      <c r="D8" s="213"/>
    </row>
    <row r="9" spans="1:4" ht="39" customHeight="1" thickBot="1" x14ac:dyDescent="0.3">
      <c r="A9" s="120" t="s">
        <v>8</v>
      </c>
      <c r="B9" s="178" t="s">
        <v>9</v>
      </c>
      <c r="C9" s="211">
        <v>3757.6</v>
      </c>
      <c r="D9" s="213"/>
    </row>
    <row r="10" spans="1:4" ht="30.75" customHeight="1" thickBot="1" x14ac:dyDescent="0.3">
      <c r="A10" s="121" t="s">
        <v>10</v>
      </c>
      <c r="B10" s="178" t="s">
        <v>11</v>
      </c>
      <c r="C10" s="212">
        <v>16892.5</v>
      </c>
      <c r="D10" s="213"/>
    </row>
    <row r="11" spans="1:4" ht="51.75" customHeight="1" thickBot="1" x14ac:dyDescent="0.3">
      <c r="A11" s="122" t="s">
        <v>12</v>
      </c>
      <c r="B11" s="178" t="s">
        <v>13</v>
      </c>
      <c r="C11" s="205">
        <v>1500</v>
      </c>
      <c r="D11" s="213"/>
    </row>
    <row r="12" spans="1:4" ht="31.5" customHeight="1" thickBot="1" x14ac:dyDescent="0.3">
      <c r="A12" s="120" t="s">
        <v>14</v>
      </c>
      <c r="B12" s="178" t="s">
        <v>15</v>
      </c>
      <c r="C12" s="205">
        <v>3800</v>
      </c>
      <c r="D12" s="213"/>
    </row>
    <row r="13" spans="1:4" ht="71.25" customHeight="1" thickBot="1" x14ac:dyDescent="0.3">
      <c r="A13" s="120" t="s">
        <v>16</v>
      </c>
      <c r="B13" s="180" t="s">
        <v>17</v>
      </c>
      <c r="C13" s="205">
        <v>51</v>
      </c>
      <c r="D13" s="213"/>
    </row>
    <row r="14" spans="1:4" ht="31.5" customHeight="1" thickBot="1" x14ac:dyDescent="0.3">
      <c r="A14" s="119" t="s">
        <v>18</v>
      </c>
      <c r="B14" s="177" t="s">
        <v>19</v>
      </c>
      <c r="C14" s="186">
        <f>C15</f>
        <v>65276.2</v>
      </c>
      <c r="D14" s="220"/>
    </row>
    <row r="15" spans="1:4" ht="33.75" customHeight="1" thickBot="1" x14ac:dyDescent="0.3">
      <c r="A15" s="120" t="s">
        <v>20</v>
      </c>
      <c r="B15" s="182" t="s">
        <v>21</v>
      </c>
      <c r="C15" s="187">
        <f>C16+C18+C20+C23</f>
        <v>65276.2</v>
      </c>
      <c r="D15" s="213"/>
    </row>
    <row r="16" spans="1:4" ht="39.75" customHeight="1" thickBot="1" x14ac:dyDescent="0.3">
      <c r="A16" s="123" t="s">
        <v>22</v>
      </c>
      <c r="B16" s="177" t="s">
        <v>23</v>
      </c>
      <c r="C16" s="188">
        <f>C17</f>
        <v>4045.5</v>
      </c>
      <c r="D16" s="213"/>
    </row>
    <row r="17" spans="1:4" ht="54.75" customHeight="1" thickBot="1" x14ac:dyDescent="0.3">
      <c r="A17" s="123" t="s">
        <v>24</v>
      </c>
      <c r="B17" s="178" t="s">
        <v>25</v>
      </c>
      <c r="C17" s="207">
        <v>4045.5</v>
      </c>
      <c r="D17" s="213"/>
    </row>
    <row r="18" spans="1:4" ht="47.25" customHeight="1" thickBot="1" x14ac:dyDescent="0.3">
      <c r="A18" s="119" t="s">
        <v>26</v>
      </c>
      <c r="B18" s="179" t="s">
        <v>27</v>
      </c>
      <c r="C18" s="189">
        <f>C19</f>
        <v>54354.9</v>
      </c>
      <c r="D18" s="219"/>
    </row>
    <row r="19" spans="1:4" ht="40.5" customHeight="1" thickBot="1" x14ac:dyDescent="0.3">
      <c r="A19" s="124" t="s">
        <v>326</v>
      </c>
      <c r="B19" s="178" t="s">
        <v>327</v>
      </c>
      <c r="C19" s="209">
        <v>54354.9</v>
      </c>
      <c r="D19" s="213"/>
    </row>
    <row r="20" spans="1:4" ht="39" customHeight="1" thickBot="1" x14ac:dyDescent="0.3">
      <c r="A20" s="119" t="s">
        <v>28</v>
      </c>
      <c r="B20" s="177" t="s">
        <v>29</v>
      </c>
      <c r="C20" s="189">
        <f>C21+C22</f>
        <v>449.1</v>
      </c>
      <c r="D20" s="213"/>
    </row>
    <row r="21" spans="1:4" ht="60.75" customHeight="1" thickBot="1" x14ac:dyDescent="0.3">
      <c r="A21" s="120" t="s">
        <v>30</v>
      </c>
      <c r="B21" s="178" t="s">
        <v>31</v>
      </c>
      <c r="C21" s="166">
        <v>30</v>
      </c>
      <c r="D21" s="213"/>
    </row>
    <row r="22" spans="1:4" ht="79.5" customHeight="1" thickBot="1" x14ac:dyDescent="0.3">
      <c r="A22" s="120" t="s">
        <v>32</v>
      </c>
      <c r="B22" s="180" t="s">
        <v>38</v>
      </c>
      <c r="C22" s="166">
        <v>419.1</v>
      </c>
      <c r="D22" s="213"/>
    </row>
    <row r="23" spans="1:4" ht="38.25" customHeight="1" thickBot="1" x14ac:dyDescent="0.3">
      <c r="A23" s="246" t="s">
        <v>398</v>
      </c>
      <c r="B23" s="179" t="s">
        <v>399</v>
      </c>
      <c r="C23" s="248">
        <f>C24</f>
        <v>6426.7</v>
      </c>
      <c r="D23" s="213"/>
    </row>
    <row r="24" spans="1:4" ht="45" customHeight="1" thickBot="1" x14ac:dyDescent="0.3">
      <c r="A24" s="122" t="s">
        <v>396</v>
      </c>
      <c r="B24" s="180" t="s">
        <v>397</v>
      </c>
      <c r="C24" s="166">
        <v>6426.7</v>
      </c>
      <c r="D24" s="213"/>
    </row>
    <row r="25" spans="1:4" ht="16.5" thickBot="1" x14ac:dyDescent="0.3">
      <c r="A25" s="390" t="s">
        <v>33</v>
      </c>
      <c r="B25" s="391"/>
      <c r="C25" s="186">
        <f>C14+C7</f>
        <v>95477.299999999988</v>
      </c>
    </row>
    <row r="26" spans="1:4" ht="18.75" x14ac:dyDescent="0.25">
      <c r="A26" s="392"/>
      <c r="B26" s="392"/>
      <c r="C26" s="117"/>
    </row>
    <row r="27" spans="1:4" ht="18.75" x14ac:dyDescent="0.25">
      <c r="A27" s="352"/>
      <c r="B27" s="352"/>
      <c r="C27" s="117"/>
    </row>
    <row r="28" spans="1:4" ht="21" customHeight="1" x14ac:dyDescent="0.25">
      <c r="A28" s="388"/>
      <c r="B28" s="388"/>
      <c r="C28" s="347">
        <v>83384.7</v>
      </c>
    </row>
    <row r="29" spans="1:4" ht="36.75" customHeight="1" x14ac:dyDescent="0.25">
      <c r="A29" s="388" t="s">
        <v>417</v>
      </c>
      <c r="B29" s="388"/>
      <c r="C29" s="395"/>
    </row>
    <row r="30" spans="1:4" ht="18.75" customHeight="1" x14ac:dyDescent="0.25">
      <c r="A30" s="388"/>
      <c r="B30" s="388"/>
      <c r="C30" s="389"/>
    </row>
    <row r="31" spans="1:4" x14ac:dyDescent="0.25">
      <c r="A31" s="2"/>
      <c r="B31" s="2"/>
      <c r="C31" s="2"/>
    </row>
    <row r="32" spans="1:4" ht="18.75" x14ac:dyDescent="0.25">
      <c r="A32" s="5"/>
    </row>
    <row r="33" spans="1:1" ht="18.75" x14ac:dyDescent="0.25">
      <c r="A33" s="5"/>
    </row>
    <row r="34" spans="1:1" ht="18.75" x14ac:dyDescent="0.25">
      <c r="A34" s="6"/>
    </row>
  </sheetData>
  <mergeCells count="10">
    <mergeCell ref="A30:C30"/>
    <mergeCell ref="A25:B25"/>
    <mergeCell ref="A26:B26"/>
    <mergeCell ref="A28:B28"/>
    <mergeCell ref="B1:C1"/>
    <mergeCell ref="A29:C29"/>
    <mergeCell ref="C5:C6"/>
    <mergeCell ref="A3:C3"/>
    <mergeCell ref="A5:A6"/>
    <mergeCell ref="B5:B6"/>
  </mergeCells>
  <pageMargins left="0.70866141732283472" right="0.70866141732283472" top="0.74803149606299213" bottom="0.15748031496062992" header="0.31496062992125984" footer="0.31496062992125984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opLeftCell="A4" workbookViewId="0">
      <selection activeCell="D1" sqref="D1"/>
    </sheetView>
  </sheetViews>
  <sheetFormatPr defaultRowHeight="15.75" x14ac:dyDescent="0.25"/>
  <cols>
    <col min="1" max="1" width="21.375" customWidth="1"/>
    <col min="2" max="2" width="48.125" customWidth="1"/>
    <col min="3" max="3" width="13.625" customWidth="1"/>
  </cols>
  <sheetData>
    <row r="1" spans="1:3" ht="345.75" customHeight="1" x14ac:dyDescent="0.25">
      <c r="A1" s="401"/>
      <c r="B1" s="407" t="s">
        <v>414</v>
      </c>
      <c r="C1" s="407"/>
    </row>
    <row r="2" spans="1:3" ht="21" customHeight="1" x14ac:dyDescent="0.3">
      <c r="A2" s="401"/>
      <c r="B2" s="128"/>
      <c r="C2" s="129"/>
    </row>
    <row r="3" spans="1:3" ht="14.25" customHeight="1" x14ac:dyDescent="0.3">
      <c r="A3" s="115"/>
      <c r="B3" s="1"/>
      <c r="C3" s="130"/>
    </row>
    <row r="4" spans="1:3" ht="18.75" x14ac:dyDescent="0.25">
      <c r="A4" s="403" t="s">
        <v>297</v>
      </c>
      <c r="B4" s="404"/>
      <c r="C4" s="395"/>
    </row>
    <row r="5" spans="1:3" ht="21.75" customHeight="1" thickBot="1" x14ac:dyDescent="0.3">
      <c r="A5" s="405" t="s">
        <v>389</v>
      </c>
      <c r="B5" s="406"/>
      <c r="C5" s="395"/>
    </row>
    <row r="6" spans="1:3" ht="19.5" thickBot="1" x14ac:dyDescent="0.3">
      <c r="A6" s="131" t="s">
        <v>2</v>
      </c>
      <c r="B6" s="132" t="s">
        <v>0</v>
      </c>
      <c r="C6" s="133" t="s">
        <v>3</v>
      </c>
    </row>
    <row r="7" spans="1:3" ht="25.5" customHeight="1" thickBot="1" x14ac:dyDescent="0.3">
      <c r="A7" s="134" t="s">
        <v>18</v>
      </c>
      <c r="B7" s="125" t="s">
        <v>19</v>
      </c>
      <c r="C7" s="191">
        <f>C8</f>
        <v>65276.2</v>
      </c>
    </row>
    <row r="8" spans="1:3" ht="32.25" customHeight="1" thickBot="1" x14ac:dyDescent="0.3">
      <c r="A8" s="135" t="s">
        <v>20</v>
      </c>
      <c r="B8" s="7" t="s">
        <v>21</v>
      </c>
      <c r="C8" s="192">
        <f>C9+C11+C13+C16</f>
        <v>65276.2</v>
      </c>
    </row>
    <row r="9" spans="1:3" ht="31.5" x14ac:dyDescent="0.25">
      <c r="A9" s="341" t="s">
        <v>22</v>
      </c>
      <c r="B9" s="342" t="s">
        <v>315</v>
      </c>
      <c r="C9" s="343">
        <f>C10</f>
        <v>4045.5</v>
      </c>
    </row>
    <row r="10" spans="1:3" ht="45.75" customHeight="1" x14ac:dyDescent="0.25">
      <c r="A10" s="344" t="s">
        <v>24</v>
      </c>
      <c r="B10" s="345" t="s">
        <v>296</v>
      </c>
      <c r="C10" s="346">
        <v>4045.5</v>
      </c>
    </row>
    <row r="11" spans="1:3" ht="32.25" thickBot="1" x14ac:dyDescent="0.3">
      <c r="A11" s="134" t="s">
        <v>26</v>
      </c>
      <c r="B11" s="126" t="s">
        <v>27</v>
      </c>
      <c r="C11" s="194">
        <f>C12</f>
        <v>54354.9</v>
      </c>
    </row>
    <row r="12" spans="1:3" ht="47.25" customHeight="1" thickBot="1" x14ac:dyDescent="0.3">
      <c r="A12" s="124" t="s">
        <v>326</v>
      </c>
      <c r="B12" s="171" t="s">
        <v>327</v>
      </c>
      <c r="C12" s="193">
        <v>54354.9</v>
      </c>
    </row>
    <row r="13" spans="1:3" ht="32.25" thickBot="1" x14ac:dyDescent="0.3">
      <c r="A13" s="134" t="s">
        <v>28</v>
      </c>
      <c r="B13" s="125" t="s">
        <v>29</v>
      </c>
      <c r="C13" s="195">
        <f>C14+C15</f>
        <v>449.1</v>
      </c>
    </row>
    <row r="14" spans="1:3" ht="51.75" customHeight="1" thickBot="1" x14ac:dyDescent="0.3">
      <c r="A14" s="135" t="s">
        <v>30</v>
      </c>
      <c r="B14" s="127" t="s">
        <v>37</v>
      </c>
      <c r="C14" s="339">
        <v>30</v>
      </c>
    </row>
    <row r="15" spans="1:3" ht="69.75" customHeight="1" thickBot="1" x14ac:dyDescent="0.3">
      <c r="A15" s="247" t="s">
        <v>32</v>
      </c>
      <c r="B15" s="338" t="s">
        <v>295</v>
      </c>
      <c r="C15" s="340">
        <v>419.1</v>
      </c>
    </row>
    <row r="16" spans="1:3" ht="36" customHeight="1" thickBot="1" x14ac:dyDescent="0.3">
      <c r="A16" s="246" t="s">
        <v>398</v>
      </c>
      <c r="B16" s="179" t="s">
        <v>399</v>
      </c>
      <c r="C16" s="248">
        <f>C17</f>
        <v>6426.7</v>
      </c>
    </row>
    <row r="17" spans="1:3" ht="51.75" customHeight="1" thickBot="1" x14ac:dyDescent="0.3">
      <c r="A17" s="122" t="s">
        <v>396</v>
      </c>
      <c r="B17" s="180" t="s">
        <v>397</v>
      </c>
      <c r="C17" s="166">
        <v>6426.7</v>
      </c>
    </row>
    <row r="18" spans="1:3" ht="22.5" customHeight="1" x14ac:dyDescent="0.25">
      <c r="A18" s="349"/>
      <c r="B18" s="350"/>
      <c r="C18" s="351"/>
    </row>
    <row r="19" spans="1:3" ht="22.5" customHeight="1" x14ac:dyDescent="0.25">
      <c r="A19" s="349"/>
      <c r="B19" s="350"/>
      <c r="C19" s="351"/>
    </row>
    <row r="20" spans="1:3" ht="19.5" customHeight="1" x14ac:dyDescent="0.25">
      <c r="A20" s="349"/>
      <c r="B20" s="350"/>
      <c r="C20" s="351"/>
    </row>
    <row r="21" spans="1:3" ht="39.75" customHeight="1" x14ac:dyDescent="0.3">
      <c r="A21" s="401" t="s">
        <v>418</v>
      </c>
      <c r="B21" s="402"/>
      <c r="C21" s="395"/>
    </row>
    <row r="22" spans="1:3" ht="18.75" x14ac:dyDescent="0.3">
      <c r="A22" s="5"/>
      <c r="B22" s="118"/>
      <c r="C22" s="118"/>
    </row>
    <row r="23" spans="1:3" ht="18.75" x14ac:dyDescent="0.25">
      <c r="A23" s="5"/>
    </row>
    <row r="24" spans="1:3" ht="18.75" x14ac:dyDescent="0.25">
      <c r="A24" s="5"/>
    </row>
    <row r="25" spans="1:3" ht="18.75" x14ac:dyDescent="0.25">
      <c r="A25" s="5"/>
    </row>
  </sheetData>
  <mergeCells count="5">
    <mergeCell ref="A1:A2"/>
    <mergeCell ref="A21:C21"/>
    <mergeCell ref="A4:C4"/>
    <mergeCell ref="A5:C5"/>
    <mergeCell ref="B1:C1"/>
  </mergeCells>
  <pageMargins left="0.70866141732283472" right="0" top="0" bottom="0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opLeftCell="A40" workbookViewId="0">
      <selection activeCell="E37" sqref="E37"/>
    </sheetView>
  </sheetViews>
  <sheetFormatPr defaultRowHeight="15.75" x14ac:dyDescent="0.25"/>
  <cols>
    <col min="3" max="3" width="71.875" customWidth="1"/>
    <col min="4" max="4" width="20.25" customWidth="1"/>
    <col min="5" max="5" width="20.625" customWidth="1"/>
    <col min="6" max="6" width="9.125" customWidth="1"/>
  </cols>
  <sheetData>
    <row r="1" spans="2:12" ht="334.9" customHeight="1" x14ac:dyDescent="0.3">
      <c r="B1" s="412"/>
      <c r="C1" s="46"/>
      <c r="D1" s="414" t="s">
        <v>413</v>
      </c>
      <c r="E1" s="415"/>
    </row>
    <row r="2" spans="2:12" ht="13.5" customHeight="1" x14ac:dyDescent="0.3">
      <c r="B2" s="412"/>
      <c r="C2" s="15"/>
      <c r="D2" s="14"/>
      <c r="E2" s="14"/>
    </row>
    <row r="3" spans="2:12" ht="54" customHeight="1" x14ac:dyDescent="0.3">
      <c r="B3" s="16"/>
      <c r="C3" s="413" t="s">
        <v>390</v>
      </c>
      <c r="D3" s="413"/>
      <c r="E3" s="413"/>
    </row>
    <row r="4" spans="2:12" ht="21" thickBot="1" x14ac:dyDescent="0.35">
      <c r="B4" s="16"/>
      <c r="C4" s="16"/>
      <c r="D4" s="16"/>
      <c r="E4" s="10" t="s">
        <v>1</v>
      </c>
    </row>
    <row r="5" spans="2:12" ht="41.25" thickBot="1" x14ac:dyDescent="0.3">
      <c r="B5" s="17" t="s">
        <v>39</v>
      </c>
      <c r="C5" s="18" t="s">
        <v>40</v>
      </c>
      <c r="D5" s="19" t="s">
        <v>41</v>
      </c>
      <c r="E5" s="20" t="s">
        <v>42</v>
      </c>
      <c r="L5" s="140"/>
    </row>
    <row r="6" spans="2:12" ht="21" thickBot="1" x14ac:dyDescent="0.3">
      <c r="B6" s="21"/>
      <c r="C6" s="22" t="s">
        <v>43</v>
      </c>
      <c r="D6" s="23">
        <v>0</v>
      </c>
      <c r="E6" s="65">
        <f>E8+E16+E18+E22+E25+E29+E31+E34+E36</f>
        <v>98078.7</v>
      </c>
      <c r="G6" s="140"/>
    </row>
    <row r="7" spans="2:12" ht="21" thickBot="1" x14ac:dyDescent="0.3">
      <c r="B7" s="24"/>
      <c r="C7" s="25" t="s">
        <v>44</v>
      </c>
      <c r="D7" s="26"/>
      <c r="E7" s="27"/>
    </row>
    <row r="8" spans="2:12" ht="21" thickBot="1" x14ac:dyDescent="0.3">
      <c r="B8" s="28">
        <v>1</v>
      </c>
      <c r="C8" s="29" t="s">
        <v>45</v>
      </c>
      <c r="D8" s="113" t="s">
        <v>271</v>
      </c>
      <c r="E8" s="64">
        <f>E9+E10+E11+E12+E13+E14+E15</f>
        <v>9317.5</v>
      </c>
    </row>
    <row r="9" spans="2:12" ht="45.75" customHeight="1" thickBot="1" x14ac:dyDescent="0.35">
      <c r="B9" s="24"/>
      <c r="C9" s="138" t="s">
        <v>298</v>
      </c>
      <c r="D9" s="73" t="s">
        <v>272</v>
      </c>
      <c r="E9" s="47">
        <f>Прил.5!J20</f>
        <v>937.3</v>
      </c>
    </row>
    <row r="10" spans="2:12" ht="63" customHeight="1" thickBot="1" x14ac:dyDescent="0.35">
      <c r="B10" s="24"/>
      <c r="C10" s="136" t="s">
        <v>269</v>
      </c>
      <c r="D10" s="73" t="s">
        <v>273</v>
      </c>
      <c r="E10" s="47">
        <f>Прил.5!J12</f>
        <v>24</v>
      </c>
    </row>
    <row r="11" spans="2:12" ht="69.75" customHeight="1" thickBot="1" x14ac:dyDescent="0.3">
      <c r="B11" s="24"/>
      <c r="C11" s="137" t="s">
        <v>270</v>
      </c>
      <c r="D11" s="73" t="s">
        <v>274</v>
      </c>
      <c r="E11" s="62">
        <f>Прил.5!J25</f>
        <v>6045.7</v>
      </c>
    </row>
    <row r="12" spans="2:12" ht="61.5" customHeight="1" thickBot="1" x14ac:dyDescent="0.3">
      <c r="B12" s="24"/>
      <c r="C12" s="31" t="s">
        <v>46</v>
      </c>
      <c r="D12" s="73" t="s">
        <v>275</v>
      </c>
      <c r="E12" s="27">
        <f>Прил.5!J34</f>
        <v>188.2</v>
      </c>
    </row>
    <row r="13" spans="2:12" ht="61.5" customHeight="1" thickBot="1" x14ac:dyDescent="0.3">
      <c r="B13" s="32"/>
      <c r="C13" s="43" t="s">
        <v>333</v>
      </c>
      <c r="D13" s="73" t="s">
        <v>342</v>
      </c>
      <c r="E13" s="27">
        <f>Прил.5!J43</f>
        <v>390.3</v>
      </c>
    </row>
    <row r="14" spans="2:12" ht="21" thickBot="1" x14ac:dyDescent="0.3">
      <c r="B14" s="32"/>
      <c r="C14" s="33" t="s">
        <v>47</v>
      </c>
      <c r="D14" s="73" t="s">
        <v>276</v>
      </c>
      <c r="E14" s="47">
        <f>Прил.5!J48</f>
        <v>30</v>
      </c>
    </row>
    <row r="15" spans="2:12" ht="21" thickBot="1" x14ac:dyDescent="0.3">
      <c r="B15" s="24"/>
      <c r="C15" s="34" t="s">
        <v>48</v>
      </c>
      <c r="D15" s="73" t="s">
        <v>277</v>
      </c>
      <c r="E15" s="63">
        <f>Прил.5!J53</f>
        <v>1702</v>
      </c>
    </row>
    <row r="16" spans="2:12" ht="21" thickBot="1" x14ac:dyDescent="0.3">
      <c r="B16" s="35">
        <v>2</v>
      </c>
      <c r="C16" s="36" t="s">
        <v>49</v>
      </c>
      <c r="D16" s="82" t="s">
        <v>278</v>
      </c>
      <c r="E16" s="37">
        <f>E17</f>
        <v>419.1</v>
      </c>
    </row>
    <row r="17" spans="2:8" ht="33.75" customHeight="1" thickBot="1" x14ac:dyDescent="0.3">
      <c r="B17" s="12"/>
      <c r="C17" s="38" t="s">
        <v>50</v>
      </c>
      <c r="D17" s="77" t="s">
        <v>279</v>
      </c>
      <c r="E17" s="39">
        <f>Прил.5!J65</f>
        <v>419.1</v>
      </c>
      <c r="H17" t="s">
        <v>219</v>
      </c>
    </row>
    <row r="18" spans="2:8" ht="42.75" customHeight="1" thickBot="1" x14ac:dyDescent="0.3">
      <c r="B18" s="35">
        <v>3</v>
      </c>
      <c r="C18" s="40" t="s">
        <v>51</v>
      </c>
      <c r="D18" s="82" t="s">
        <v>280</v>
      </c>
      <c r="E18" s="153">
        <f>E19+E20+E21</f>
        <v>40</v>
      </c>
    </row>
    <row r="19" spans="2:8" ht="31.5" customHeight="1" thickBot="1" x14ac:dyDescent="0.3">
      <c r="B19" s="35"/>
      <c r="C19" s="31" t="s">
        <v>52</v>
      </c>
      <c r="D19" s="77" t="s">
        <v>281</v>
      </c>
      <c r="E19" s="154">
        <f>Прил.5!J71</f>
        <v>15</v>
      </c>
    </row>
    <row r="20" spans="2:8" ht="54" customHeight="1" thickBot="1" x14ac:dyDescent="0.3">
      <c r="B20" s="12"/>
      <c r="C20" s="31" t="s">
        <v>53</v>
      </c>
      <c r="D20" s="77" t="s">
        <v>282</v>
      </c>
      <c r="E20" s="154">
        <f>Прил.5!J76</f>
        <v>20</v>
      </c>
    </row>
    <row r="21" spans="2:8" ht="53.25" customHeight="1" thickBot="1" x14ac:dyDescent="0.3">
      <c r="B21" s="12"/>
      <c r="C21" s="31" t="s">
        <v>54</v>
      </c>
      <c r="D21" s="77" t="s">
        <v>283</v>
      </c>
      <c r="E21" s="154">
        <f>Прил.5!J81</f>
        <v>5</v>
      </c>
    </row>
    <row r="22" spans="2:8" ht="29.25" customHeight="1" thickBot="1" x14ac:dyDescent="0.3">
      <c r="B22" s="35">
        <v>4</v>
      </c>
      <c r="C22" s="36" t="s">
        <v>55</v>
      </c>
      <c r="D22" s="113" t="s">
        <v>284</v>
      </c>
      <c r="E22" s="48">
        <f>E23+E24</f>
        <v>3800.9</v>
      </c>
    </row>
    <row r="23" spans="2:8" ht="31.5" customHeight="1" thickBot="1" x14ac:dyDescent="0.3">
      <c r="B23" s="41"/>
      <c r="C23" s="38" t="s">
        <v>56</v>
      </c>
      <c r="D23" s="73" t="s">
        <v>285</v>
      </c>
      <c r="E23" s="47">
        <f>Прил.5!J90</f>
        <v>3795.9</v>
      </c>
    </row>
    <row r="24" spans="2:8" ht="31.5" customHeight="1" thickBot="1" x14ac:dyDescent="0.35">
      <c r="B24" s="41"/>
      <c r="C24" s="139" t="s">
        <v>300</v>
      </c>
      <c r="D24" s="73" t="s">
        <v>301</v>
      </c>
      <c r="E24" s="47">
        <f>Прил.5!J97</f>
        <v>5</v>
      </c>
    </row>
    <row r="25" spans="2:8" ht="37.5" customHeight="1" thickBot="1" x14ac:dyDescent="0.3">
      <c r="B25" s="42">
        <v>5</v>
      </c>
      <c r="C25" s="36" t="s">
        <v>57</v>
      </c>
      <c r="D25" s="113" t="s">
        <v>286</v>
      </c>
      <c r="E25" s="196">
        <f>E26+E27+E28</f>
        <v>5435.8</v>
      </c>
    </row>
    <row r="26" spans="2:8" ht="33.75" customHeight="1" thickBot="1" x14ac:dyDescent="0.3">
      <c r="B26" s="12"/>
      <c r="C26" s="38" t="s">
        <v>58</v>
      </c>
      <c r="D26" s="73" t="s">
        <v>287</v>
      </c>
      <c r="E26" s="155">
        <f>Прил.5!J102</f>
        <v>3265.1</v>
      </c>
    </row>
    <row r="27" spans="2:8" ht="21" thickBot="1" x14ac:dyDescent="0.3">
      <c r="B27" s="12"/>
      <c r="C27" s="38" t="s">
        <v>59</v>
      </c>
      <c r="D27" s="73" t="s">
        <v>288</v>
      </c>
      <c r="E27" s="27">
        <f>Прил.5!J107</f>
        <v>2105.5</v>
      </c>
    </row>
    <row r="28" spans="2:8" ht="30.75" customHeight="1" thickBot="1" x14ac:dyDescent="0.3">
      <c r="B28" s="12"/>
      <c r="C28" s="38" t="s">
        <v>60</v>
      </c>
      <c r="D28" s="73" t="s">
        <v>289</v>
      </c>
      <c r="E28" s="27">
        <f>Прил.5!J122</f>
        <v>65.2</v>
      </c>
    </row>
    <row r="29" spans="2:8" ht="21" thickBot="1" x14ac:dyDescent="0.3">
      <c r="B29" s="35">
        <v>6</v>
      </c>
      <c r="C29" s="36" t="s">
        <v>61</v>
      </c>
      <c r="D29" s="113" t="s">
        <v>290</v>
      </c>
      <c r="E29" s="48">
        <f>E30</f>
        <v>72</v>
      </c>
    </row>
    <row r="30" spans="2:8" ht="21" thickBot="1" x14ac:dyDescent="0.3">
      <c r="B30" s="12"/>
      <c r="C30" s="38" t="s">
        <v>62</v>
      </c>
      <c r="D30" s="73" t="s">
        <v>291</v>
      </c>
      <c r="E30" s="47">
        <f>Прил.5!J127</f>
        <v>72</v>
      </c>
    </row>
    <row r="31" spans="2:8" ht="24.75" customHeight="1" thickBot="1" x14ac:dyDescent="0.3">
      <c r="B31" s="28">
        <v>7</v>
      </c>
      <c r="C31" s="40" t="s">
        <v>63</v>
      </c>
      <c r="D31" s="113" t="s">
        <v>292</v>
      </c>
      <c r="E31" s="221">
        <f>E32+E33</f>
        <v>71398.7</v>
      </c>
    </row>
    <row r="32" spans="2:8" ht="21" thickBot="1" x14ac:dyDescent="0.3">
      <c r="B32" s="32"/>
      <c r="C32" s="33" t="s">
        <v>64</v>
      </c>
      <c r="D32" s="73" t="s">
        <v>293</v>
      </c>
      <c r="E32" s="47">
        <f>Прил.5!J133</f>
        <v>70498.7</v>
      </c>
    </row>
    <row r="33" spans="2:5" ht="35.25" customHeight="1" thickBot="1" x14ac:dyDescent="0.3">
      <c r="B33" s="32"/>
      <c r="C33" s="43" t="s">
        <v>65</v>
      </c>
      <c r="D33" s="73" t="s">
        <v>294</v>
      </c>
      <c r="E33" s="47">
        <f>Прил.5!J147</f>
        <v>900</v>
      </c>
    </row>
    <row r="34" spans="2:5" ht="32.25" customHeight="1" thickBot="1" x14ac:dyDescent="0.3">
      <c r="B34" s="35">
        <v>8</v>
      </c>
      <c r="C34" s="36" t="s">
        <v>66</v>
      </c>
      <c r="D34" s="113">
        <v>1100</v>
      </c>
      <c r="E34" s="48">
        <f>E35</f>
        <v>7593.3</v>
      </c>
    </row>
    <row r="35" spans="2:5" ht="21" thickBot="1" x14ac:dyDescent="0.3">
      <c r="B35" s="35"/>
      <c r="C35" s="38" t="s">
        <v>67</v>
      </c>
      <c r="D35" s="73">
        <v>1102</v>
      </c>
      <c r="E35" s="47">
        <f>Прил.5!J154</f>
        <v>7593.3</v>
      </c>
    </row>
    <row r="36" spans="2:5" ht="39" customHeight="1" thickBot="1" x14ac:dyDescent="0.3">
      <c r="B36" s="35">
        <v>9</v>
      </c>
      <c r="C36" s="40" t="s">
        <v>68</v>
      </c>
      <c r="D36" s="113">
        <v>1300</v>
      </c>
      <c r="E36" s="30">
        <v>1.4</v>
      </c>
    </row>
    <row r="37" spans="2:5" ht="53.25" customHeight="1" thickBot="1" x14ac:dyDescent="0.3">
      <c r="B37" s="35"/>
      <c r="C37" s="31" t="s">
        <v>69</v>
      </c>
      <c r="D37" s="73">
        <v>1301</v>
      </c>
      <c r="E37" s="27">
        <f>Прил.5!J161</f>
        <v>1.4</v>
      </c>
    </row>
    <row r="38" spans="2:5" ht="26.25" customHeight="1" x14ac:dyDescent="0.35">
      <c r="B38" s="13"/>
      <c r="C38" s="8"/>
      <c r="D38" s="8"/>
      <c r="E38" s="8"/>
    </row>
    <row r="39" spans="2:5" ht="5.25" customHeight="1" x14ac:dyDescent="0.35">
      <c r="B39" s="44"/>
      <c r="C39" s="8"/>
      <c r="D39" s="8"/>
      <c r="E39" s="8"/>
    </row>
    <row r="40" spans="2:5" ht="36.75" customHeight="1" x14ac:dyDescent="0.35">
      <c r="B40" s="416" t="s">
        <v>419</v>
      </c>
      <c r="C40" s="417"/>
      <c r="D40" s="418"/>
      <c r="E40" s="418"/>
    </row>
    <row r="41" spans="2:5" ht="21" x14ac:dyDescent="0.35">
      <c r="B41" s="408"/>
      <c r="C41" s="409"/>
      <c r="D41" s="8"/>
      <c r="E41" s="8"/>
    </row>
    <row r="42" spans="2:5" ht="21" x14ac:dyDescent="0.35">
      <c r="B42" s="410"/>
      <c r="C42" s="411"/>
      <c r="D42" s="8"/>
      <c r="E42" s="16"/>
    </row>
    <row r="44" spans="2:5" x14ac:dyDescent="0.25">
      <c r="B44" s="4"/>
    </row>
    <row r="45" spans="2:5" x14ac:dyDescent="0.25">
      <c r="B45" s="4"/>
    </row>
  </sheetData>
  <mergeCells count="6">
    <mergeCell ref="B41:C41"/>
    <mergeCell ref="B42:C42"/>
    <mergeCell ref="B1:B2"/>
    <mergeCell ref="C3:E3"/>
    <mergeCell ref="D1:E1"/>
    <mergeCell ref="B40:E40"/>
  </mergeCells>
  <pageMargins left="0.70866141732283472" right="0.70866141732283472" top="0.74803149606299213" bottom="0" header="0.31496062992125984" footer="0.31496062992125984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opLeftCell="A124" zoomScaleNormal="100" workbookViewId="0">
      <selection activeCell="A118" sqref="A118:D118"/>
    </sheetView>
  </sheetViews>
  <sheetFormatPr defaultRowHeight="15.75" x14ac:dyDescent="0.25"/>
  <cols>
    <col min="1" max="1" width="102.5" customWidth="1"/>
    <col min="2" max="2" width="20.5" customWidth="1"/>
    <col min="3" max="3" width="12.25" customWidth="1"/>
    <col min="4" max="4" width="14.25" customWidth="1"/>
    <col min="5" max="5" width="11.875" customWidth="1"/>
    <col min="6" max="6" width="12.75" customWidth="1"/>
  </cols>
  <sheetData>
    <row r="1" spans="1:6" ht="306.60000000000002" customHeight="1" x14ac:dyDescent="0.3">
      <c r="B1" s="419" t="s">
        <v>411</v>
      </c>
      <c r="C1" s="420"/>
      <c r="D1" s="420"/>
    </row>
    <row r="2" spans="1:6" ht="14.25" customHeight="1" x14ac:dyDescent="0.3">
      <c r="B2" s="16"/>
      <c r="C2" s="16"/>
      <c r="D2" s="16"/>
    </row>
    <row r="3" spans="1:6" ht="12" customHeight="1" x14ac:dyDescent="0.25"/>
    <row r="4" spans="1:6" ht="63.75" customHeight="1" x14ac:dyDescent="0.25">
      <c r="A4" s="413" t="s">
        <v>391</v>
      </c>
      <c r="B4" s="413"/>
      <c r="C4" s="413"/>
      <c r="D4" s="413"/>
    </row>
    <row r="5" spans="1:6" ht="21" thickBot="1" x14ac:dyDescent="0.35">
      <c r="A5" s="16"/>
      <c r="B5" s="16"/>
      <c r="C5" s="16"/>
      <c r="D5" s="13" t="s">
        <v>1</v>
      </c>
    </row>
    <row r="6" spans="1:6" ht="21" thickBot="1" x14ac:dyDescent="0.3">
      <c r="A6" s="360" t="s">
        <v>73</v>
      </c>
      <c r="B6" s="18" t="s">
        <v>74</v>
      </c>
      <c r="C6" s="18" t="s">
        <v>75</v>
      </c>
      <c r="D6" s="18" t="s">
        <v>3</v>
      </c>
    </row>
    <row r="7" spans="1:6" ht="21" thickBot="1" x14ac:dyDescent="0.3">
      <c r="A7" s="361" t="s">
        <v>76</v>
      </c>
      <c r="B7" s="22"/>
      <c r="C7" s="22"/>
      <c r="D7" s="355">
        <f>D8+D37+D50+D53+D59+D78+D82+D97+D103+D113</f>
        <v>98078.7</v>
      </c>
      <c r="F7" s="140"/>
    </row>
    <row r="8" spans="1:6" ht="39.75" customHeight="1" thickBot="1" x14ac:dyDescent="0.3">
      <c r="A8" s="362" t="s">
        <v>77</v>
      </c>
      <c r="B8" s="30" t="s">
        <v>78</v>
      </c>
      <c r="C8" s="22"/>
      <c r="D8" s="354">
        <f>D9+D12+D19+D24+D28+D31+D34</f>
        <v>9163.2000000000007</v>
      </c>
    </row>
    <row r="9" spans="1:6" s="330" customFormat="1" ht="39" customHeight="1" thickBot="1" x14ac:dyDescent="0.3">
      <c r="A9" s="363" t="s">
        <v>79</v>
      </c>
      <c r="B9" s="30" t="s">
        <v>80</v>
      </c>
      <c r="C9" s="328"/>
      <c r="D9" s="329">
        <f>D10</f>
        <v>937.3</v>
      </c>
    </row>
    <row r="10" spans="1:6" ht="40.5" customHeight="1" thickBot="1" x14ac:dyDescent="0.3">
      <c r="A10" s="364" t="s">
        <v>81</v>
      </c>
      <c r="B10" s="27" t="s">
        <v>82</v>
      </c>
      <c r="C10" s="232"/>
      <c r="D10" s="233">
        <f>D11</f>
        <v>937.3</v>
      </c>
    </row>
    <row r="11" spans="1:6" ht="59.25" customHeight="1" thickBot="1" x14ac:dyDescent="0.35">
      <c r="A11" s="365" t="s">
        <v>116</v>
      </c>
      <c r="B11" s="27" t="s">
        <v>82</v>
      </c>
      <c r="C11" s="234">
        <v>100</v>
      </c>
      <c r="D11" s="235">
        <f>Прил.5!J24</f>
        <v>937.3</v>
      </c>
    </row>
    <row r="12" spans="1:6" s="330" customFormat="1" ht="41.25" thickBot="1" x14ac:dyDescent="0.3">
      <c r="A12" s="362" t="s">
        <v>83</v>
      </c>
      <c r="B12" s="30" t="s">
        <v>84</v>
      </c>
      <c r="C12" s="30"/>
      <c r="D12" s="331">
        <f>D13+D17</f>
        <v>6045.7</v>
      </c>
    </row>
    <row r="13" spans="1:6" ht="42.75" customHeight="1" thickBot="1" x14ac:dyDescent="0.3">
      <c r="A13" s="364" t="s">
        <v>85</v>
      </c>
      <c r="B13" s="27" t="s">
        <v>86</v>
      </c>
      <c r="C13" s="27"/>
      <c r="D13" s="236">
        <f>D14+D15+D16</f>
        <v>6015.7</v>
      </c>
    </row>
    <row r="14" spans="1:6" ht="43.5" customHeight="1" thickBot="1" x14ac:dyDescent="0.35">
      <c r="A14" s="366" t="s">
        <v>116</v>
      </c>
      <c r="B14" s="237" t="s">
        <v>86</v>
      </c>
      <c r="C14" s="237">
        <v>100</v>
      </c>
      <c r="D14" s="149">
        <f>Прил.5!J29</f>
        <v>5237.8</v>
      </c>
    </row>
    <row r="15" spans="1:6" ht="41.25" thickBot="1" x14ac:dyDescent="0.3">
      <c r="A15" s="367" t="s">
        <v>87</v>
      </c>
      <c r="B15" s="27" t="s">
        <v>86</v>
      </c>
      <c r="C15" s="27">
        <v>200</v>
      </c>
      <c r="D15" s="238">
        <f>Прил.5!J30</f>
        <v>477.9</v>
      </c>
    </row>
    <row r="16" spans="1:6" ht="24" customHeight="1" thickBot="1" x14ac:dyDescent="0.3">
      <c r="A16" s="364" t="s">
        <v>88</v>
      </c>
      <c r="B16" s="27" t="s">
        <v>86</v>
      </c>
      <c r="C16" s="27">
        <v>800</v>
      </c>
      <c r="D16" s="238">
        <f>Прил.5!J31</f>
        <v>300</v>
      </c>
    </row>
    <row r="17" spans="1:4" ht="37.5" customHeight="1" thickBot="1" x14ac:dyDescent="0.3">
      <c r="A17" s="364" t="s">
        <v>89</v>
      </c>
      <c r="B17" s="27" t="s">
        <v>90</v>
      </c>
      <c r="C17" s="34"/>
      <c r="D17" s="238">
        <f>D18</f>
        <v>30</v>
      </c>
    </row>
    <row r="18" spans="1:4" ht="39" customHeight="1" thickBot="1" x14ac:dyDescent="0.3">
      <c r="A18" s="364" t="s">
        <v>87</v>
      </c>
      <c r="B18" s="27" t="s">
        <v>90</v>
      </c>
      <c r="C18" s="27">
        <v>200</v>
      </c>
      <c r="D18" s="238">
        <f>Прил.5!J33</f>
        <v>30</v>
      </c>
    </row>
    <row r="19" spans="1:4" s="330" customFormat="1" ht="52.5" customHeight="1" thickBot="1" x14ac:dyDescent="0.3">
      <c r="A19" s="362" t="s">
        <v>91</v>
      </c>
      <c r="B19" s="30" t="s">
        <v>92</v>
      </c>
      <c r="C19" s="30"/>
      <c r="D19" s="331">
        <f>D20+D22</f>
        <v>1613</v>
      </c>
    </row>
    <row r="20" spans="1:4" ht="53.25" customHeight="1" thickBot="1" x14ac:dyDescent="0.3">
      <c r="A20" s="364" t="s">
        <v>93</v>
      </c>
      <c r="B20" s="27" t="s">
        <v>94</v>
      </c>
      <c r="C20" s="27"/>
      <c r="D20" s="239">
        <f>D21</f>
        <v>1413</v>
      </c>
    </row>
    <row r="21" spans="1:4" ht="31.5" customHeight="1" thickBot="1" x14ac:dyDescent="0.3">
      <c r="A21" s="364" t="s">
        <v>87</v>
      </c>
      <c r="B21" s="27" t="s">
        <v>94</v>
      </c>
      <c r="C21" s="27">
        <v>200</v>
      </c>
      <c r="D21" s="239">
        <f>Прил.5!J57</f>
        <v>1413</v>
      </c>
    </row>
    <row r="22" spans="1:4" ht="40.5" customHeight="1" thickBot="1" x14ac:dyDescent="0.3">
      <c r="A22" s="364" t="s">
        <v>95</v>
      </c>
      <c r="B22" s="27" t="s">
        <v>96</v>
      </c>
      <c r="C22" s="27"/>
      <c r="D22" s="239">
        <f>D23</f>
        <v>200</v>
      </c>
    </row>
    <row r="23" spans="1:4" ht="21" thickBot="1" x14ac:dyDescent="0.3">
      <c r="A23" s="367" t="s">
        <v>97</v>
      </c>
      <c r="B23" s="27" t="s">
        <v>96</v>
      </c>
      <c r="C23" s="27">
        <v>300</v>
      </c>
      <c r="D23" s="239">
        <f>Прил.5!J59</f>
        <v>200</v>
      </c>
    </row>
    <row r="24" spans="1:4" s="330" customFormat="1" ht="44.25" customHeight="1" thickBot="1" x14ac:dyDescent="0.3">
      <c r="A24" s="362" t="s">
        <v>98</v>
      </c>
      <c r="B24" s="30" t="s">
        <v>99</v>
      </c>
      <c r="C24" s="30"/>
      <c r="D24" s="332">
        <f>D25</f>
        <v>24</v>
      </c>
    </row>
    <row r="25" spans="1:4" ht="43.5" customHeight="1" thickBot="1" x14ac:dyDescent="0.3">
      <c r="A25" s="364" t="s">
        <v>100</v>
      </c>
      <c r="B25" s="27" t="s">
        <v>101</v>
      </c>
      <c r="C25" s="27"/>
      <c r="D25" s="233">
        <f>D26+D27</f>
        <v>24</v>
      </c>
    </row>
    <row r="26" spans="1:4" ht="63.75" customHeight="1" thickBot="1" x14ac:dyDescent="0.35">
      <c r="A26" s="365" t="s">
        <v>116</v>
      </c>
      <c r="B26" s="27" t="s">
        <v>101</v>
      </c>
      <c r="C26" s="27">
        <v>100</v>
      </c>
      <c r="D26" s="233">
        <f>Прил.5!J16</f>
        <v>22</v>
      </c>
    </row>
    <row r="27" spans="1:4" ht="31.5" customHeight="1" thickBot="1" x14ac:dyDescent="0.35">
      <c r="A27" s="368" t="s">
        <v>88</v>
      </c>
      <c r="B27" s="27" t="s">
        <v>101</v>
      </c>
      <c r="C27" s="27">
        <v>800</v>
      </c>
      <c r="D27" s="233">
        <f>Прил.5!J17</f>
        <v>2</v>
      </c>
    </row>
    <row r="28" spans="1:4" s="330" customFormat="1" ht="40.5" customHeight="1" thickBot="1" x14ac:dyDescent="0.3">
      <c r="A28" s="362" t="s">
        <v>102</v>
      </c>
      <c r="B28" s="30" t="s">
        <v>103</v>
      </c>
      <c r="C28" s="30"/>
      <c r="D28" s="333">
        <f>D29</f>
        <v>94.1</v>
      </c>
    </row>
    <row r="29" spans="1:4" ht="39" customHeight="1" thickBot="1" x14ac:dyDescent="0.3">
      <c r="A29" s="364" t="s">
        <v>104</v>
      </c>
      <c r="B29" s="27" t="s">
        <v>105</v>
      </c>
      <c r="C29" s="27"/>
      <c r="D29" s="240">
        <f>D30</f>
        <v>94.1</v>
      </c>
    </row>
    <row r="30" spans="1:4" ht="28.5" customHeight="1" thickBot="1" x14ac:dyDescent="0.3">
      <c r="A30" s="364" t="s">
        <v>106</v>
      </c>
      <c r="B30" s="27" t="s">
        <v>105</v>
      </c>
      <c r="C30" s="27">
        <v>500</v>
      </c>
      <c r="D30" s="240">
        <f>Прил.5!J38</f>
        <v>94.1</v>
      </c>
    </row>
    <row r="31" spans="1:4" s="330" customFormat="1" ht="34.5" customHeight="1" thickBot="1" x14ac:dyDescent="0.3">
      <c r="A31" s="362" t="s">
        <v>107</v>
      </c>
      <c r="B31" s="30" t="s">
        <v>108</v>
      </c>
      <c r="C31" s="30"/>
      <c r="D31" s="332">
        <f>D32</f>
        <v>30</v>
      </c>
    </row>
    <row r="32" spans="1:4" ht="44.25" customHeight="1" thickBot="1" x14ac:dyDescent="0.3">
      <c r="A32" s="364" t="s">
        <v>109</v>
      </c>
      <c r="B32" s="27" t="s">
        <v>110</v>
      </c>
      <c r="C32" s="27"/>
      <c r="D32" s="239">
        <f>D33</f>
        <v>30</v>
      </c>
    </row>
    <row r="33" spans="1:4" ht="30.75" customHeight="1" thickBot="1" x14ac:dyDescent="0.3">
      <c r="A33" s="364" t="s">
        <v>88</v>
      </c>
      <c r="B33" s="27" t="s">
        <v>110</v>
      </c>
      <c r="C33" s="27" t="s">
        <v>111</v>
      </c>
      <c r="D33" s="239">
        <f>Прил.5!J52</f>
        <v>30</v>
      </c>
    </row>
    <row r="34" spans="1:4" s="330" customFormat="1" ht="48" customHeight="1" thickBot="1" x14ac:dyDescent="0.3">
      <c r="A34" s="362" t="s">
        <v>112</v>
      </c>
      <c r="B34" s="30" t="s">
        <v>113</v>
      </c>
      <c r="C34" s="30"/>
      <c r="D34" s="333">
        <f>D35</f>
        <v>419.1</v>
      </c>
    </row>
    <row r="35" spans="1:4" ht="51.75" customHeight="1" thickBot="1" x14ac:dyDescent="0.3">
      <c r="A35" s="364" t="s">
        <v>114</v>
      </c>
      <c r="B35" s="27" t="s">
        <v>115</v>
      </c>
      <c r="C35" s="27"/>
      <c r="D35" s="238">
        <f>D36</f>
        <v>419.1</v>
      </c>
    </row>
    <row r="36" spans="1:4" ht="72" customHeight="1" thickBot="1" x14ac:dyDescent="0.35">
      <c r="A36" s="365" t="s">
        <v>116</v>
      </c>
      <c r="B36" s="27" t="s">
        <v>115</v>
      </c>
      <c r="C36" s="27">
        <v>100</v>
      </c>
      <c r="D36" s="238">
        <f>Прил.5!J69</f>
        <v>419.1</v>
      </c>
    </row>
    <row r="37" spans="1:4" ht="72" customHeight="1" thickBot="1" x14ac:dyDescent="0.3">
      <c r="A37" s="362" t="s">
        <v>117</v>
      </c>
      <c r="B37" s="30" t="s">
        <v>118</v>
      </c>
      <c r="C37" s="30"/>
      <c r="D37" s="356">
        <v>40</v>
      </c>
    </row>
    <row r="38" spans="1:4" s="330" customFormat="1" ht="54" customHeight="1" thickBot="1" x14ac:dyDescent="0.3">
      <c r="A38" s="362" t="s">
        <v>119</v>
      </c>
      <c r="B38" s="30" t="s">
        <v>120</v>
      </c>
      <c r="C38" s="30"/>
      <c r="D38" s="329">
        <f>D39</f>
        <v>20</v>
      </c>
    </row>
    <row r="39" spans="1:4" ht="65.25" customHeight="1" thickBot="1" x14ac:dyDescent="0.3">
      <c r="A39" s="364" t="s">
        <v>121</v>
      </c>
      <c r="B39" s="27" t="s">
        <v>122</v>
      </c>
      <c r="C39" s="27"/>
      <c r="D39" s="233">
        <f>D40</f>
        <v>20</v>
      </c>
    </row>
    <row r="40" spans="1:4" ht="33.75" customHeight="1" thickBot="1" x14ac:dyDescent="0.3">
      <c r="A40" s="364" t="s">
        <v>87</v>
      </c>
      <c r="B40" s="27" t="s">
        <v>122</v>
      </c>
      <c r="C40" s="27">
        <v>200</v>
      </c>
      <c r="D40" s="233">
        <f>Прил.5!J80</f>
        <v>20</v>
      </c>
    </row>
    <row r="41" spans="1:4" s="330" customFormat="1" ht="44.25" customHeight="1" thickBot="1" x14ac:dyDescent="0.3">
      <c r="A41" s="362" t="s">
        <v>123</v>
      </c>
      <c r="B41" s="30" t="s">
        <v>124</v>
      </c>
      <c r="C41" s="30"/>
      <c r="D41" s="329">
        <f>D42</f>
        <v>15</v>
      </c>
    </row>
    <row r="42" spans="1:4" ht="45" customHeight="1" thickBot="1" x14ac:dyDescent="0.3">
      <c r="A42" s="364" t="s">
        <v>410</v>
      </c>
      <c r="B42" s="27" t="s">
        <v>125</v>
      </c>
      <c r="C42" s="27"/>
      <c r="D42" s="233">
        <f>D43</f>
        <v>15</v>
      </c>
    </row>
    <row r="43" spans="1:4" ht="41.25" thickBot="1" x14ac:dyDescent="0.3">
      <c r="A43" s="364" t="s">
        <v>87</v>
      </c>
      <c r="B43" s="27" t="s">
        <v>125</v>
      </c>
      <c r="C43" s="27">
        <v>200</v>
      </c>
      <c r="D43" s="233">
        <f>Прил.5!J75</f>
        <v>15</v>
      </c>
    </row>
    <row r="44" spans="1:4" s="330" customFormat="1" ht="21" thickBot="1" x14ac:dyDescent="0.3">
      <c r="A44" s="362" t="s">
        <v>126</v>
      </c>
      <c r="B44" s="30" t="s">
        <v>127</v>
      </c>
      <c r="C44" s="30"/>
      <c r="D44" s="334">
        <v>2.5</v>
      </c>
    </row>
    <row r="45" spans="1:4" ht="41.25" thickBot="1" x14ac:dyDescent="0.3">
      <c r="A45" s="369" t="s">
        <v>410</v>
      </c>
      <c r="B45" s="26" t="s">
        <v>128</v>
      </c>
      <c r="C45" s="27"/>
      <c r="D45" s="238">
        <f>D46</f>
        <v>2.5</v>
      </c>
    </row>
    <row r="46" spans="1:4" ht="41.25" thickBot="1" x14ac:dyDescent="0.3">
      <c r="A46" s="327" t="s">
        <v>87</v>
      </c>
      <c r="B46" s="27" t="s">
        <v>128</v>
      </c>
      <c r="C46" s="27">
        <v>200</v>
      </c>
      <c r="D46" s="238">
        <f>Прил.5!J85</f>
        <v>2.5</v>
      </c>
    </row>
    <row r="47" spans="1:4" s="330" customFormat="1" ht="102" thickBot="1" x14ac:dyDescent="0.3">
      <c r="A47" s="362" t="s">
        <v>129</v>
      </c>
      <c r="B47" s="30" t="s">
        <v>130</v>
      </c>
      <c r="C47" s="30"/>
      <c r="D47" s="334">
        <f>D48</f>
        <v>2.5</v>
      </c>
    </row>
    <row r="48" spans="1:4" ht="122.25" thickBot="1" x14ac:dyDescent="0.3">
      <c r="A48" s="364" t="s">
        <v>131</v>
      </c>
      <c r="B48" s="27" t="s">
        <v>132</v>
      </c>
      <c r="C48" s="27"/>
      <c r="D48" s="238">
        <f>D49</f>
        <v>2.5</v>
      </c>
    </row>
    <row r="49" spans="1:6" ht="41.25" thickBot="1" x14ac:dyDescent="0.3">
      <c r="A49" s="364" t="s">
        <v>87</v>
      </c>
      <c r="B49" s="27" t="s">
        <v>132</v>
      </c>
      <c r="C49" s="27">
        <v>200</v>
      </c>
      <c r="D49" s="238">
        <f>Прил.5!J88</f>
        <v>2.5</v>
      </c>
    </row>
    <row r="50" spans="1:6" ht="85.5" customHeight="1" thickBot="1" x14ac:dyDescent="0.35">
      <c r="A50" s="370" t="s">
        <v>302</v>
      </c>
      <c r="B50" s="267" t="s">
        <v>303</v>
      </c>
      <c r="C50" s="27"/>
      <c r="D50" s="356">
        <f>D51</f>
        <v>5</v>
      </c>
    </row>
    <row r="51" spans="1:6" s="330" customFormat="1" ht="61.5" thickBot="1" x14ac:dyDescent="0.35">
      <c r="A51" s="371" t="s">
        <v>304</v>
      </c>
      <c r="B51" s="335" t="s">
        <v>305</v>
      </c>
      <c r="C51" s="30"/>
      <c r="D51" s="329">
        <f>D52</f>
        <v>5</v>
      </c>
    </row>
    <row r="52" spans="1:6" ht="41.25" thickBot="1" x14ac:dyDescent="0.35">
      <c r="A52" s="364" t="s">
        <v>87</v>
      </c>
      <c r="B52" s="234" t="s">
        <v>306</v>
      </c>
      <c r="C52" s="27">
        <v>200</v>
      </c>
      <c r="D52" s="233">
        <f>Прил.5!J100</f>
        <v>5</v>
      </c>
    </row>
    <row r="53" spans="1:6" ht="41.25" thickBot="1" x14ac:dyDescent="0.3">
      <c r="A53" s="362" t="s">
        <v>133</v>
      </c>
      <c r="B53" s="30" t="s">
        <v>134</v>
      </c>
      <c r="C53" s="30"/>
      <c r="D53" s="357">
        <f>D54</f>
        <v>3795.9</v>
      </c>
    </row>
    <row r="54" spans="1:6" s="330" customFormat="1" ht="21" thickBot="1" x14ac:dyDescent="0.3">
      <c r="A54" s="362" t="s">
        <v>135</v>
      </c>
      <c r="B54" s="30" t="s">
        <v>136</v>
      </c>
      <c r="C54" s="30"/>
      <c r="D54" s="334">
        <f>D55+D57</f>
        <v>3795.9</v>
      </c>
    </row>
    <row r="55" spans="1:6" ht="21" thickBot="1" x14ac:dyDescent="0.3">
      <c r="A55" s="364" t="s">
        <v>137</v>
      </c>
      <c r="B55" s="27" t="s">
        <v>138</v>
      </c>
      <c r="C55" s="27"/>
      <c r="D55" s="238">
        <f>D56</f>
        <v>2681.3</v>
      </c>
    </row>
    <row r="56" spans="1:6" ht="41.25" thickBot="1" x14ac:dyDescent="0.3">
      <c r="A56" s="364" t="s">
        <v>87</v>
      </c>
      <c r="B56" s="27" t="s">
        <v>138</v>
      </c>
      <c r="C56" s="27">
        <v>200</v>
      </c>
      <c r="D56" s="238">
        <v>2681.3</v>
      </c>
    </row>
    <row r="57" spans="1:6" ht="23.25" customHeight="1" thickBot="1" x14ac:dyDescent="0.3">
      <c r="A57" s="364" t="s">
        <v>139</v>
      </c>
      <c r="B57" s="27" t="s">
        <v>140</v>
      </c>
      <c r="C57" s="27"/>
      <c r="D57" s="233">
        <f>D58</f>
        <v>1114.5999999999999</v>
      </c>
    </row>
    <row r="58" spans="1:6" ht="41.25" thickBot="1" x14ac:dyDescent="0.3">
      <c r="A58" s="364" t="s">
        <v>87</v>
      </c>
      <c r="B58" s="27" t="s">
        <v>140</v>
      </c>
      <c r="C58" s="27">
        <v>200</v>
      </c>
      <c r="D58" s="233">
        <v>1114.5999999999999</v>
      </c>
    </row>
    <row r="59" spans="1:6" ht="61.5" thickBot="1" x14ac:dyDescent="0.3">
      <c r="A59" s="362" t="s">
        <v>141</v>
      </c>
      <c r="B59" s="30" t="s">
        <v>142</v>
      </c>
      <c r="C59" s="30"/>
      <c r="D59" s="358">
        <f>D60+D63+D66+D69+D72+D75</f>
        <v>5435.8</v>
      </c>
      <c r="E59" s="201"/>
      <c r="F59" s="202"/>
    </row>
    <row r="60" spans="1:6" s="330" customFormat="1" ht="21" thickBot="1" x14ac:dyDescent="0.3">
      <c r="A60" s="372" t="s">
        <v>143</v>
      </c>
      <c r="B60" s="30" t="s">
        <v>144</v>
      </c>
      <c r="C60" s="30"/>
      <c r="D60" s="332">
        <f>D61</f>
        <v>3265.1</v>
      </c>
    </row>
    <row r="61" spans="1:6" ht="41.25" thickBot="1" x14ac:dyDescent="0.3">
      <c r="A61" s="327" t="s">
        <v>145</v>
      </c>
      <c r="B61" s="27" t="s">
        <v>146</v>
      </c>
      <c r="C61" s="27"/>
      <c r="D61" s="239">
        <f>D62</f>
        <v>3265.1</v>
      </c>
    </row>
    <row r="62" spans="1:6" ht="41.25" thickBot="1" x14ac:dyDescent="0.3">
      <c r="A62" s="364" t="s">
        <v>87</v>
      </c>
      <c r="B62" s="27" t="s">
        <v>146</v>
      </c>
      <c r="C62" s="27">
        <v>200</v>
      </c>
      <c r="D62" s="239">
        <f>Прил.5!J106</f>
        <v>3265.1</v>
      </c>
      <c r="E62" s="203">
        <v>1115</v>
      </c>
    </row>
    <row r="63" spans="1:6" s="330" customFormat="1" ht="41.25" thickBot="1" x14ac:dyDescent="0.3">
      <c r="A63" s="373" t="s">
        <v>147</v>
      </c>
      <c r="B63" s="28" t="s">
        <v>148</v>
      </c>
      <c r="C63" s="30"/>
      <c r="D63" s="332">
        <f>D64</f>
        <v>700</v>
      </c>
    </row>
    <row r="64" spans="1:6" ht="21" thickBot="1" x14ac:dyDescent="0.3">
      <c r="A64" s="374" t="s">
        <v>316</v>
      </c>
      <c r="B64" s="27" t="s">
        <v>149</v>
      </c>
      <c r="C64" s="27"/>
      <c r="D64" s="239">
        <f>D65</f>
        <v>700</v>
      </c>
    </row>
    <row r="65" spans="1:7" ht="41.25" thickBot="1" x14ac:dyDescent="0.3">
      <c r="A65" s="364" t="s">
        <v>87</v>
      </c>
      <c r="B65" s="27" t="s">
        <v>149</v>
      </c>
      <c r="C65" s="27">
        <v>200</v>
      </c>
      <c r="D65" s="239">
        <f>Прил.5!J111</f>
        <v>700</v>
      </c>
    </row>
    <row r="66" spans="1:7" s="330" customFormat="1" ht="21" thickBot="1" x14ac:dyDescent="0.3">
      <c r="A66" s="362" t="s">
        <v>151</v>
      </c>
      <c r="B66" s="30" t="s">
        <v>152</v>
      </c>
      <c r="C66" s="30"/>
      <c r="D66" s="332">
        <f>D67</f>
        <v>75.5</v>
      </c>
    </row>
    <row r="67" spans="1:7" ht="31.5" customHeight="1" thickBot="1" x14ac:dyDescent="0.3">
      <c r="A67" s="375" t="s">
        <v>420</v>
      </c>
      <c r="B67" s="27" t="s">
        <v>153</v>
      </c>
      <c r="C67" s="27"/>
      <c r="D67" s="239">
        <f>D68</f>
        <v>75.5</v>
      </c>
    </row>
    <row r="68" spans="1:7" ht="29.25" customHeight="1" thickBot="1" x14ac:dyDescent="0.3">
      <c r="A68" s="364" t="s">
        <v>87</v>
      </c>
      <c r="B68" s="27" t="s">
        <v>153</v>
      </c>
      <c r="C68" s="27">
        <v>200</v>
      </c>
      <c r="D68" s="240">
        <f>Прил.5!J114</f>
        <v>75.5</v>
      </c>
    </row>
    <row r="69" spans="1:7" s="330" customFormat="1" ht="21" thickBot="1" x14ac:dyDescent="0.3">
      <c r="A69" s="362" t="s">
        <v>154</v>
      </c>
      <c r="B69" s="30" t="s">
        <v>155</v>
      </c>
      <c r="C69" s="30"/>
      <c r="D69" s="332">
        <f>D70</f>
        <v>30</v>
      </c>
    </row>
    <row r="70" spans="1:7" ht="21" thickBot="1" x14ac:dyDescent="0.3">
      <c r="A70" s="364" t="s">
        <v>156</v>
      </c>
      <c r="B70" s="27" t="s">
        <v>157</v>
      </c>
      <c r="C70" s="27"/>
      <c r="D70" s="233">
        <f>D71</f>
        <v>30</v>
      </c>
    </row>
    <row r="71" spans="1:7" ht="41.25" thickBot="1" x14ac:dyDescent="0.3">
      <c r="A71" s="364" t="s">
        <v>87</v>
      </c>
      <c r="B71" s="27" t="s">
        <v>157</v>
      </c>
      <c r="C71" s="27">
        <v>200</v>
      </c>
      <c r="D71" s="233">
        <f>Прил.5!J117</f>
        <v>30</v>
      </c>
    </row>
    <row r="72" spans="1:7" s="330" customFormat="1" ht="22.5" customHeight="1" thickBot="1" x14ac:dyDescent="0.3">
      <c r="A72" s="362" t="s">
        <v>158</v>
      </c>
      <c r="B72" s="336" t="s">
        <v>159</v>
      </c>
      <c r="C72" s="30"/>
      <c r="D72" s="329">
        <f>D73</f>
        <v>1300</v>
      </c>
    </row>
    <row r="73" spans="1:7" ht="41.25" thickBot="1" x14ac:dyDescent="0.3">
      <c r="A73" s="376" t="s">
        <v>160</v>
      </c>
      <c r="B73" s="242" t="s">
        <v>161</v>
      </c>
      <c r="C73" s="27"/>
      <c r="D73" s="233">
        <f>D74</f>
        <v>1300</v>
      </c>
    </row>
    <row r="74" spans="1:7" ht="41.25" thickBot="1" x14ac:dyDescent="0.3">
      <c r="A74" s="364" t="s">
        <v>87</v>
      </c>
      <c r="B74" s="241" t="s">
        <v>161</v>
      </c>
      <c r="C74" s="27">
        <v>200</v>
      </c>
      <c r="D74" s="233">
        <f>Прил.5!J120</f>
        <v>1300</v>
      </c>
      <c r="E74" s="203">
        <v>100</v>
      </c>
      <c r="F74" s="203">
        <v>60</v>
      </c>
      <c r="G74" s="203">
        <v>36</v>
      </c>
    </row>
    <row r="75" spans="1:7" s="330" customFormat="1" ht="48" customHeight="1" thickBot="1" x14ac:dyDescent="0.3">
      <c r="A75" s="362" t="s">
        <v>162</v>
      </c>
      <c r="B75" s="30" t="s">
        <v>319</v>
      </c>
      <c r="C75" s="30"/>
      <c r="D75" s="334">
        <f>D76</f>
        <v>65.2</v>
      </c>
    </row>
    <row r="76" spans="1:7" ht="41.25" thickBot="1" x14ac:dyDescent="0.3">
      <c r="A76" s="364" t="s">
        <v>164</v>
      </c>
      <c r="B76" s="27" t="s">
        <v>163</v>
      </c>
      <c r="C76" s="27"/>
      <c r="D76" s="238">
        <f>D77</f>
        <v>65.2</v>
      </c>
    </row>
    <row r="77" spans="1:7" ht="21" thickBot="1" x14ac:dyDescent="0.3">
      <c r="A77" s="364" t="s">
        <v>106</v>
      </c>
      <c r="B77" s="27" t="s">
        <v>163</v>
      </c>
      <c r="C77" s="27">
        <v>500</v>
      </c>
      <c r="D77" s="238">
        <f>Прил.5!J125</f>
        <v>65.2</v>
      </c>
    </row>
    <row r="78" spans="1:7" ht="36.75" customHeight="1" thickBot="1" x14ac:dyDescent="0.3">
      <c r="A78" s="362" t="s">
        <v>165</v>
      </c>
      <c r="B78" s="30" t="s">
        <v>166</v>
      </c>
      <c r="C78" s="30"/>
      <c r="D78" s="356">
        <f>D79</f>
        <v>72</v>
      </c>
    </row>
    <row r="79" spans="1:7" s="330" customFormat="1" ht="21" thickBot="1" x14ac:dyDescent="0.3">
      <c r="A79" s="362" t="s">
        <v>167</v>
      </c>
      <c r="B79" s="30" t="s">
        <v>168</v>
      </c>
      <c r="C79" s="30"/>
      <c r="D79" s="329">
        <f>D80</f>
        <v>72</v>
      </c>
    </row>
    <row r="80" spans="1:7" ht="21" thickBot="1" x14ac:dyDescent="0.3">
      <c r="A80" s="364" t="s">
        <v>169</v>
      </c>
      <c r="B80" s="27" t="s">
        <v>170</v>
      </c>
      <c r="C80" s="27"/>
      <c r="D80" s="233">
        <f>D81</f>
        <v>72</v>
      </c>
    </row>
    <row r="81" spans="1:6" ht="41.25" thickBot="1" x14ac:dyDescent="0.3">
      <c r="A81" s="364" t="s">
        <v>87</v>
      </c>
      <c r="B81" s="27" t="s">
        <v>170</v>
      </c>
      <c r="C81" s="27">
        <v>200</v>
      </c>
      <c r="D81" s="233">
        <f>Прил.5!J131</f>
        <v>72</v>
      </c>
    </row>
    <row r="82" spans="1:6" ht="60.75" customHeight="1" thickBot="1" x14ac:dyDescent="0.3">
      <c r="A82" s="362" t="s">
        <v>216</v>
      </c>
      <c r="B82" s="30" t="s">
        <v>171</v>
      </c>
      <c r="C82" s="30"/>
      <c r="D82" s="353">
        <f>D83+D86+D89+D92</f>
        <v>71398.7</v>
      </c>
      <c r="F82" s="140"/>
    </row>
    <row r="83" spans="1:6" s="330" customFormat="1" ht="61.5" thickBot="1" x14ac:dyDescent="0.3">
      <c r="A83" s="362" t="s">
        <v>173</v>
      </c>
      <c r="B83" s="30" t="s">
        <v>172</v>
      </c>
      <c r="C83" s="30"/>
      <c r="D83" s="329">
        <f>D84</f>
        <v>15012</v>
      </c>
    </row>
    <row r="84" spans="1:6" ht="63.75" customHeight="1" thickBot="1" x14ac:dyDescent="0.3">
      <c r="A84" s="364" t="s">
        <v>409</v>
      </c>
      <c r="B84" s="27" t="s">
        <v>174</v>
      </c>
      <c r="C84" s="27"/>
      <c r="D84" s="233">
        <f>D85</f>
        <v>15012</v>
      </c>
    </row>
    <row r="85" spans="1:6" ht="43.5" customHeight="1" thickBot="1" x14ac:dyDescent="0.35">
      <c r="A85" s="365" t="s">
        <v>175</v>
      </c>
      <c r="B85" s="27" t="s">
        <v>174</v>
      </c>
      <c r="C85" s="27">
        <v>600</v>
      </c>
      <c r="D85" s="233">
        <f>Прил.5!J137</f>
        <v>15012</v>
      </c>
    </row>
    <row r="86" spans="1:6" s="330" customFormat="1" ht="43.5" customHeight="1" thickBot="1" x14ac:dyDescent="0.35">
      <c r="A86" s="377" t="s">
        <v>331</v>
      </c>
      <c r="B86" s="30" t="s">
        <v>330</v>
      </c>
      <c r="C86" s="30"/>
      <c r="D86" s="329">
        <f>D87</f>
        <v>53592.5</v>
      </c>
    </row>
    <row r="87" spans="1:6" ht="67.5" customHeight="1" thickBot="1" x14ac:dyDescent="0.3">
      <c r="A87" s="367" t="s">
        <v>328</v>
      </c>
      <c r="B87" s="27" t="s">
        <v>329</v>
      </c>
      <c r="C87" s="27"/>
      <c r="D87" s="233">
        <f>D88</f>
        <v>53592.5</v>
      </c>
    </row>
    <row r="88" spans="1:6" ht="44.25" customHeight="1" thickBot="1" x14ac:dyDescent="0.35">
      <c r="A88" s="365" t="s">
        <v>175</v>
      </c>
      <c r="B88" s="27" t="s">
        <v>329</v>
      </c>
      <c r="C88" s="27">
        <v>600</v>
      </c>
      <c r="D88" s="233">
        <f>Прил.5!J140+Прил.5!J141</f>
        <v>53592.5</v>
      </c>
    </row>
    <row r="89" spans="1:6" s="330" customFormat="1" ht="41.25" thickBot="1" x14ac:dyDescent="0.3">
      <c r="A89" s="371" t="s">
        <v>176</v>
      </c>
      <c r="B89" s="30" t="s">
        <v>177</v>
      </c>
      <c r="C89" s="30"/>
      <c r="D89" s="332">
        <f>D90</f>
        <v>900</v>
      </c>
    </row>
    <row r="90" spans="1:6" ht="41.25" thickBot="1" x14ac:dyDescent="0.3">
      <c r="A90" s="364" t="s">
        <v>178</v>
      </c>
      <c r="B90" s="27" t="s">
        <v>179</v>
      </c>
      <c r="C90" s="27"/>
      <c r="D90" s="239">
        <f>D91</f>
        <v>900</v>
      </c>
    </row>
    <row r="91" spans="1:6" ht="41.25" thickBot="1" x14ac:dyDescent="0.3">
      <c r="A91" s="364" t="s">
        <v>87</v>
      </c>
      <c r="B91" s="27" t="s">
        <v>179</v>
      </c>
      <c r="C91" s="27">
        <v>200</v>
      </c>
      <c r="D91" s="239">
        <f>Прил.5!J151</f>
        <v>900</v>
      </c>
    </row>
    <row r="92" spans="1:6" s="330" customFormat="1" ht="41.25" customHeight="1" thickBot="1" x14ac:dyDescent="0.3">
      <c r="A92" s="362" t="s">
        <v>180</v>
      </c>
      <c r="B92" s="30" t="s">
        <v>181</v>
      </c>
      <c r="C92" s="30"/>
      <c r="D92" s="331">
        <f>D93</f>
        <v>1894.1999999999998</v>
      </c>
    </row>
    <row r="93" spans="1:6" ht="21" thickBot="1" x14ac:dyDescent="0.3">
      <c r="A93" s="364" t="s">
        <v>409</v>
      </c>
      <c r="B93" s="27" t="s">
        <v>182</v>
      </c>
      <c r="C93" s="27"/>
      <c r="D93" s="236">
        <f>D94+D95+D96</f>
        <v>1894.1999999999998</v>
      </c>
    </row>
    <row r="94" spans="1:6" ht="61.5" thickBot="1" x14ac:dyDescent="0.35">
      <c r="A94" s="365" t="s">
        <v>116</v>
      </c>
      <c r="B94" s="27" t="s">
        <v>182</v>
      </c>
      <c r="C94" s="27">
        <v>100</v>
      </c>
      <c r="D94" s="243">
        <f>Прил.5!J144</f>
        <v>1655.5</v>
      </c>
    </row>
    <row r="95" spans="1:6" ht="41.25" thickBot="1" x14ac:dyDescent="0.3">
      <c r="A95" s="364" t="s">
        <v>87</v>
      </c>
      <c r="B95" s="27" t="s">
        <v>182</v>
      </c>
      <c r="C95" s="27">
        <v>200</v>
      </c>
      <c r="D95" s="233">
        <f>Прил.5!J145</f>
        <v>237.6</v>
      </c>
    </row>
    <row r="96" spans="1:6" ht="21" thickBot="1" x14ac:dyDescent="0.35">
      <c r="A96" s="368" t="s">
        <v>88</v>
      </c>
      <c r="B96" s="27" t="s">
        <v>182</v>
      </c>
      <c r="C96" s="27">
        <v>800</v>
      </c>
      <c r="D96" s="238">
        <f>Прил.5!J146</f>
        <v>1.1000000000000001</v>
      </c>
    </row>
    <row r="97" spans="1:4" ht="62.25" customHeight="1" thickBot="1" x14ac:dyDescent="0.3">
      <c r="A97" s="362" t="s">
        <v>183</v>
      </c>
      <c r="B97" s="30" t="s">
        <v>184</v>
      </c>
      <c r="C97" s="30"/>
      <c r="D97" s="356">
        <f>D98</f>
        <v>7593.3</v>
      </c>
    </row>
    <row r="98" spans="1:4" s="330" customFormat="1" ht="21" thickBot="1" x14ac:dyDescent="0.3">
      <c r="A98" s="361" t="s">
        <v>185</v>
      </c>
      <c r="B98" s="30" t="s">
        <v>186</v>
      </c>
      <c r="C98" s="30"/>
      <c r="D98" s="329">
        <f>D99+D101</f>
        <v>7593.3</v>
      </c>
    </row>
    <row r="99" spans="1:4" ht="21" thickBot="1" x14ac:dyDescent="0.3">
      <c r="A99" s="376" t="s">
        <v>187</v>
      </c>
      <c r="B99" s="26" t="s">
        <v>188</v>
      </c>
      <c r="C99" s="27"/>
      <c r="D99" s="233">
        <f>D100</f>
        <v>100</v>
      </c>
    </row>
    <row r="100" spans="1:4" ht="41.25" thickBot="1" x14ac:dyDescent="0.3">
      <c r="A100" s="364" t="s">
        <v>87</v>
      </c>
      <c r="B100" s="27" t="s">
        <v>188</v>
      </c>
      <c r="C100" s="27">
        <v>200</v>
      </c>
      <c r="D100" s="233">
        <f>Прил.5!J157</f>
        <v>100</v>
      </c>
    </row>
    <row r="101" spans="1:4" ht="41.25" thickBot="1" x14ac:dyDescent="0.3">
      <c r="A101" s="364" t="s">
        <v>404</v>
      </c>
      <c r="B101" s="27" t="s">
        <v>405</v>
      </c>
      <c r="C101" s="27"/>
      <c r="D101" s="233">
        <f>D102</f>
        <v>7493.3</v>
      </c>
    </row>
    <row r="102" spans="1:4" ht="41.25" thickBot="1" x14ac:dyDescent="0.3">
      <c r="A102" s="364" t="s">
        <v>407</v>
      </c>
      <c r="B102" s="27" t="s">
        <v>405</v>
      </c>
      <c r="C102" s="27">
        <v>400</v>
      </c>
      <c r="D102" s="233">
        <f>Прил.5!J159</f>
        <v>7493.3</v>
      </c>
    </row>
    <row r="103" spans="1:4" ht="21" thickBot="1" x14ac:dyDescent="0.3">
      <c r="A103" s="378" t="s">
        <v>189</v>
      </c>
      <c r="B103" s="30" t="s">
        <v>190</v>
      </c>
      <c r="C103" s="30"/>
      <c r="D103" s="356">
        <f>D104+D107+D110</f>
        <v>573.4</v>
      </c>
    </row>
    <row r="104" spans="1:4" s="330" customFormat="1" ht="41.25" thickBot="1" x14ac:dyDescent="0.3">
      <c r="A104" s="362" t="s">
        <v>191</v>
      </c>
      <c r="B104" s="30" t="s">
        <v>192</v>
      </c>
      <c r="C104" s="30"/>
      <c r="D104" s="334">
        <f>D105</f>
        <v>94.1</v>
      </c>
    </row>
    <row r="105" spans="1:4" ht="41.25" thickBot="1" x14ac:dyDescent="0.3">
      <c r="A105" s="376" t="s">
        <v>193</v>
      </c>
      <c r="B105" s="26" t="s">
        <v>194</v>
      </c>
      <c r="C105" s="27"/>
      <c r="D105" s="238">
        <f>D106</f>
        <v>94.1</v>
      </c>
    </row>
    <row r="106" spans="1:4" ht="21" thickBot="1" x14ac:dyDescent="0.3">
      <c r="A106" s="364" t="s">
        <v>106</v>
      </c>
      <c r="B106" s="27" t="s">
        <v>194</v>
      </c>
      <c r="C106" s="27">
        <v>500</v>
      </c>
      <c r="D106" s="238">
        <f>Прил.5!J42</f>
        <v>94.1</v>
      </c>
    </row>
    <row r="107" spans="1:4" s="330" customFormat="1" ht="41.25" thickBot="1" x14ac:dyDescent="0.3">
      <c r="A107" s="373" t="s">
        <v>195</v>
      </c>
      <c r="B107" s="28" t="s">
        <v>196</v>
      </c>
      <c r="C107" s="30"/>
      <c r="D107" s="329">
        <f>D108</f>
        <v>89</v>
      </c>
    </row>
    <row r="108" spans="1:4" ht="41.25" thickBot="1" x14ac:dyDescent="0.3">
      <c r="A108" s="364" t="s">
        <v>197</v>
      </c>
      <c r="B108" s="27" t="s">
        <v>198</v>
      </c>
      <c r="C108" s="27"/>
      <c r="D108" s="233">
        <f>D109</f>
        <v>89</v>
      </c>
    </row>
    <row r="109" spans="1:4" ht="41.25" thickBot="1" x14ac:dyDescent="0.3">
      <c r="A109" s="364" t="s">
        <v>175</v>
      </c>
      <c r="B109" s="27" t="s">
        <v>198</v>
      </c>
      <c r="C109" s="245">
        <v>600</v>
      </c>
      <c r="D109" s="233">
        <f>Прил.5!J63</f>
        <v>89</v>
      </c>
    </row>
    <row r="110" spans="1:4" s="330" customFormat="1" ht="33" customHeight="1" thickBot="1" x14ac:dyDescent="0.3">
      <c r="A110" s="362" t="s">
        <v>335</v>
      </c>
      <c r="B110" s="30" t="s">
        <v>341</v>
      </c>
      <c r="C110" s="337"/>
      <c r="D110" s="329">
        <f>D111</f>
        <v>390.3</v>
      </c>
    </row>
    <row r="111" spans="1:4" ht="33" customHeight="1" thickBot="1" x14ac:dyDescent="0.3">
      <c r="A111" s="364" t="s">
        <v>337</v>
      </c>
      <c r="B111" s="27" t="s">
        <v>340</v>
      </c>
      <c r="C111" s="245"/>
      <c r="D111" s="233">
        <f>D112</f>
        <v>390.3</v>
      </c>
    </row>
    <row r="112" spans="1:4" ht="33" customHeight="1" thickBot="1" x14ac:dyDescent="0.3">
      <c r="A112" s="364" t="s">
        <v>88</v>
      </c>
      <c r="B112" s="27" t="s">
        <v>340</v>
      </c>
      <c r="C112" s="245">
        <v>800</v>
      </c>
      <c r="D112" s="233">
        <f>Прил.5!J47</f>
        <v>390.3</v>
      </c>
    </row>
    <row r="113" spans="1:4" ht="27.75" customHeight="1" thickBot="1" x14ac:dyDescent="0.3">
      <c r="A113" s="379" t="s">
        <v>200</v>
      </c>
      <c r="B113" s="30" t="s">
        <v>199</v>
      </c>
      <c r="C113" s="30"/>
      <c r="D113" s="357">
        <f>D114</f>
        <v>1.4</v>
      </c>
    </row>
    <row r="114" spans="1:4" s="330" customFormat="1" ht="21" thickBot="1" x14ac:dyDescent="0.3">
      <c r="A114" s="380" t="s">
        <v>200</v>
      </c>
      <c r="B114" s="28" t="s">
        <v>201</v>
      </c>
      <c r="C114" s="30"/>
      <c r="D114" s="334">
        <f>D115</f>
        <v>1.4</v>
      </c>
    </row>
    <row r="115" spans="1:4" ht="21" thickBot="1" x14ac:dyDescent="0.3">
      <c r="A115" s="381" t="s">
        <v>200</v>
      </c>
      <c r="B115" s="26" t="s">
        <v>202</v>
      </c>
      <c r="C115" s="27"/>
      <c r="D115" s="238">
        <f>D116</f>
        <v>1.4</v>
      </c>
    </row>
    <row r="116" spans="1:4" ht="21" thickBot="1" x14ac:dyDescent="0.3">
      <c r="A116" s="367" t="s">
        <v>68</v>
      </c>
      <c r="B116" s="27" t="s">
        <v>202</v>
      </c>
      <c r="C116" s="27">
        <v>700</v>
      </c>
      <c r="D116" s="238">
        <f>Прил.5!J165</f>
        <v>1.4</v>
      </c>
    </row>
    <row r="117" spans="1:4" ht="21" x14ac:dyDescent="0.35">
      <c r="A117" s="8"/>
      <c r="B117" s="8"/>
      <c r="C117" s="8"/>
      <c r="D117" s="8"/>
    </row>
    <row r="118" spans="1:4" ht="40.5" customHeight="1" x14ac:dyDescent="0.3">
      <c r="A118" s="421" t="s">
        <v>421</v>
      </c>
      <c r="B118" s="422"/>
      <c r="C118" s="422"/>
      <c r="D118" s="422"/>
    </row>
    <row r="119" spans="1:4" ht="21" x14ac:dyDescent="0.35">
      <c r="A119" s="8"/>
      <c r="B119" s="8"/>
      <c r="C119" s="8"/>
      <c r="D119" s="8"/>
    </row>
    <row r="120" spans="1:4" ht="21" x14ac:dyDescent="0.35">
      <c r="A120" s="8"/>
      <c r="B120" s="8"/>
      <c r="C120" s="8"/>
      <c r="D120" s="8"/>
    </row>
  </sheetData>
  <autoFilter ref="A5:C116"/>
  <mergeCells count="3">
    <mergeCell ref="A4:D4"/>
    <mergeCell ref="B1:D1"/>
    <mergeCell ref="A118:D118"/>
  </mergeCells>
  <pageMargins left="0.70866141732283472" right="0.70866141732283472" top="0.74803149606299213" bottom="0" header="0.31496062992125984" footer="0.31496062992125984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167"/>
  <sheetViews>
    <sheetView topLeftCell="B166" zoomScale="75" zoomScaleNormal="75" workbookViewId="0">
      <selection activeCell="K159" sqref="K159"/>
    </sheetView>
  </sheetViews>
  <sheetFormatPr defaultRowHeight="15.75" x14ac:dyDescent="0.25"/>
  <cols>
    <col min="1" max="1" width="126" customWidth="1"/>
    <col min="2" max="2" width="10.25" customWidth="1"/>
    <col min="3" max="3" width="10.625" customWidth="1"/>
    <col min="5" max="5" width="9" customWidth="1"/>
    <col min="6" max="6" width="8.125" customWidth="1"/>
    <col min="7" max="7" width="9.125" customWidth="1"/>
    <col min="8" max="8" width="12.375" customWidth="1"/>
    <col min="9" max="9" width="13.875" customWidth="1"/>
    <col min="10" max="10" width="17.25" customWidth="1"/>
    <col min="11" max="11" width="31.375" customWidth="1"/>
    <col min="12" max="12" width="17.625" customWidth="1"/>
  </cols>
  <sheetData>
    <row r="2" spans="1:12" ht="281.45" customHeight="1" x14ac:dyDescent="0.3">
      <c r="G2" s="419" t="s">
        <v>412</v>
      </c>
      <c r="H2" s="420"/>
      <c r="I2" s="420"/>
      <c r="J2" s="395"/>
    </row>
    <row r="3" spans="1:12" ht="20.25" x14ac:dyDescent="0.3">
      <c r="G3" s="16"/>
      <c r="H3" s="16"/>
      <c r="I3" s="16"/>
    </row>
    <row r="4" spans="1:12" ht="20.25" x14ac:dyDescent="0.3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18.75" customHeight="1" x14ac:dyDescent="0.25">
      <c r="A5" s="413" t="s">
        <v>392</v>
      </c>
      <c r="B5" s="413"/>
      <c r="C5" s="413"/>
      <c r="D5" s="413"/>
      <c r="E5" s="413"/>
      <c r="F5" s="413"/>
      <c r="G5" s="413"/>
      <c r="H5" s="413"/>
      <c r="I5" s="413"/>
      <c r="J5" s="413"/>
    </row>
    <row r="6" spans="1:12" ht="20.25" x14ac:dyDescent="0.3">
      <c r="A6" s="229"/>
      <c r="B6" s="13"/>
      <c r="C6" s="16"/>
      <c r="D6" s="16"/>
      <c r="E6" s="16"/>
      <c r="F6" s="16"/>
      <c r="G6" s="16"/>
      <c r="H6" s="16"/>
      <c r="I6" s="270"/>
      <c r="J6" s="270"/>
    </row>
    <row r="7" spans="1:12" ht="21" thickBot="1" x14ac:dyDescent="0.35">
      <c r="A7" s="268"/>
      <c r="B7" s="13"/>
      <c r="C7" s="16"/>
      <c r="D7" s="16"/>
      <c r="E7" s="16"/>
      <c r="F7" s="16"/>
      <c r="G7" s="16"/>
      <c r="H7" s="16"/>
      <c r="I7" s="269"/>
      <c r="J7" s="270" t="s">
        <v>36</v>
      </c>
    </row>
    <row r="8" spans="1:12" ht="21" thickBot="1" x14ac:dyDescent="0.3">
      <c r="A8" s="17" t="s">
        <v>73</v>
      </c>
      <c r="B8" s="231" t="s">
        <v>203</v>
      </c>
      <c r="C8" s="231" t="s">
        <v>204</v>
      </c>
      <c r="D8" s="231" t="s">
        <v>205</v>
      </c>
      <c r="E8" s="424" t="s">
        <v>74</v>
      </c>
      <c r="F8" s="425"/>
      <c r="G8" s="425"/>
      <c r="H8" s="425"/>
      <c r="I8" s="231" t="s">
        <v>75</v>
      </c>
      <c r="J8" s="19" t="s">
        <v>42</v>
      </c>
    </row>
    <row r="9" spans="1:12" ht="21" thickBot="1" x14ac:dyDescent="0.3">
      <c r="A9" s="49" t="s">
        <v>76</v>
      </c>
      <c r="B9" s="30"/>
      <c r="C9" s="30"/>
      <c r="D9" s="30"/>
      <c r="E9" s="50"/>
      <c r="F9" s="50"/>
      <c r="G9" s="50"/>
      <c r="H9" s="30"/>
      <c r="I9" s="51"/>
      <c r="J9" s="383">
        <f>+J10+J18</f>
        <v>98078.7</v>
      </c>
      <c r="L9" s="250"/>
    </row>
    <row r="10" spans="1:12" ht="25.5" customHeight="1" thickBot="1" x14ac:dyDescent="0.35">
      <c r="A10" s="52" t="s">
        <v>206</v>
      </c>
      <c r="B10" s="67">
        <v>991</v>
      </c>
      <c r="C10" s="67"/>
      <c r="D10" s="67"/>
      <c r="E10" s="68"/>
      <c r="F10" s="68"/>
      <c r="G10" s="68"/>
      <c r="H10" s="67"/>
      <c r="I10" s="69"/>
      <c r="J10" s="358">
        <f>J11</f>
        <v>24</v>
      </c>
    </row>
    <row r="11" spans="1:12" ht="33" customHeight="1" thickBot="1" x14ac:dyDescent="0.35">
      <c r="A11" s="52" t="s">
        <v>45</v>
      </c>
      <c r="B11" s="75">
        <v>991</v>
      </c>
      <c r="C11" s="75" t="s">
        <v>257</v>
      </c>
      <c r="D11" s="75"/>
      <c r="E11" s="68"/>
      <c r="F11" s="68"/>
      <c r="G11" s="68"/>
      <c r="H11" s="67"/>
      <c r="I11" s="69"/>
      <c r="J11" s="152">
        <f>J12</f>
        <v>24</v>
      </c>
    </row>
    <row r="12" spans="1:12" ht="53.25" customHeight="1" thickBot="1" x14ac:dyDescent="0.35">
      <c r="A12" s="52" t="s">
        <v>207</v>
      </c>
      <c r="B12" s="75">
        <v>991</v>
      </c>
      <c r="C12" s="75" t="s">
        <v>257</v>
      </c>
      <c r="D12" s="75" t="s">
        <v>258</v>
      </c>
      <c r="E12" s="68"/>
      <c r="F12" s="68"/>
      <c r="G12" s="68"/>
      <c r="H12" s="67"/>
      <c r="I12" s="69"/>
      <c r="J12" s="260">
        <f>J13</f>
        <v>24</v>
      </c>
    </row>
    <row r="13" spans="1:12" ht="50.25" customHeight="1" thickBot="1" x14ac:dyDescent="0.35">
      <c r="A13" s="52" t="s">
        <v>77</v>
      </c>
      <c r="B13" s="75">
        <v>991</v>
      </c>
      <c r="C13" s="75" t="s">
        <v>257</v>
      </c>
      <c r="D13" s="75" t="s">
        <v>258</v>
      </c>
      <c r="E13" s="68" t="s">
        <v>257</v>
      </c>
      <c r="F13" s="68">
        <v>0</v>
      </c>
      <c r="G13" s="68" t="s">
        <v>259</v>
      </c>
      <c r="H13" s="113" t="s">
        <v>260</v>
      </c>
      <c r="I13" s="69"/>
      <c r="J13" s="261">
        <f>J14</f>
        <v>24</v>
      </c>
    </row>
    <row r="14" spans="1:12" ht="42.75" customHeight="1" thickBot="1" x14ac:dyDescent="0.35">
      <c r="A14" s="43" t="s">
        <v>98</v>
      </c>
      <c r="B14" s="66">
        <v>991</v>
      </c>
      <c r="C14" s="66" t="s">
        <v>257</v>
      </c>
      <c r="D14" s="66" t="s">
        <v>258</v>
      </c>
      <c r="E14" s="70" t="s">
        <v>257</v>
      </c>
      <c r="F14" s="70">
        <v>4</v>
      </c>
      <c r="G14" s="70" t="s">
        <v>259</v>
      </c>
      <c r="H14" s="73" t="s">
        <v>260</v>
      </c>
      <c r="I14" s="72"/>
      <c r="J14" s="200">
        <f>J15</f>
        <v>24</v>
      </c>
    </row>
    <row r="15" spans="1:12" ht="30.75" customHeight="1" thickBot="1" x14ac:dyDescent="0.35">
      <c r="A15" s="53" t="s">
        <v>406</v>
      </c>
      <c r="B15" s="66">
        <v>991</v>
      </c>
      <c r="C15" s="66" t="s">
        <v>257</v>
      </c>
      <c r="D15" s="66" t="s">
        <v>258</v>
      </c>
      <c r="E15" s="70" t="s">
        <v>257</v>
      </c>
      <c r="F15" s="70">
        <v>4</v>
      </c>
      <c r="G15" s="70" t="s">
        <v>259</v>
      </c>
      <c r="H15" s="71" t="s">
        <v>261</v>
      </c>
      <c r="I15" s="72"/>
      <c r="J15" s="206">
        <f>J16+J17</f>
        <v>24</v>
      </c>
    </row>
    <row r="16" spans="1:12" ht="70.5" customHeight="1" thickBot="1" x14ac:dyDescent="0.3">
      <c r="A16" s="114" t="s">
        <v>116</v>
      </c>
      <c r="B16" s="66">
        <v>991</v>
      </c>
      <c r="C16" s="66" t="s">
        <v>257</v>
      </c>
      <c r="D16" s="66" t="s">
        <v>258</v>
      </c>
      <c r="E16" s="70" t="s">
        <v>257</v>
      </c>
      <c r="F16" s="70">
        <v>4</v>
      </c>
      <c r="G16" s="70" t="s">
        <v>259</v>
      </c>
      <c r="H16" s="71" t="s">
        <v>261</v>
      </c>
      <c r="I16" s="74">
        <v>100</v>
      </c>
      <c r="J16" s="200">
        <v>22</v>
      </c>
    </row>
    <row r="17" spans="1:10" ht="21" thickBot="1" x14ac:dyDescent="0.35">
      <c r="A17" s="53" t="s">
        <v>88</v>
      </c>
      <c r="B17" s="66">
        <v>991</v>
      </c>
      <c r="C17" s="66" t="s">
        <v>257</v>
      </c>
      <c r="D17" s="66" t="s">
        <v>258</v>
      </c>
      <c r="E17" s="70" t="s">
        <v>257</v>
      </c>
      <c r="F17" s="70">
        <v>4</v>
      </c>
      <c r="G17" s="70" t="s">
        <v>259</v>
      </c>
      <c r="H17" s="71" t="s">
        <v>261</v>
      </c>
      <c r="I17" s="72">
        <v>800</v>
      </c>
      <c r="J17" s="200">
        <v>2</v>
      </c>
    </row>
    <row r="18" spans="1:10" ht="34.5" customHeight="1" thickBot="1" x14ac:dyDescent="0.35">
      <c r="A18" s="52" t="s">
        <v>208</v>
      </c>
      <c r="B18" s="75">
        <v>992</v>
      </c>
      <c r="C18" s="75"/>
      <c r="D18" s="75"/>
      <c r="E18" s="68"/>
      <c r="F18" s="68"/>
      <c r="G18" s="68"/>
      <c r="H18" s="67"/>
      <c r="I18" s="69"/>
      <c r="J18" s="264">
        <f>J19+J64+J70+J89+J101+J126+J132+J152+J160</f>
        <v>98054.7</v>
      </c>
    </row>
    <row r="19" spans="1:10" ht="21" thickBot="1" x14ac:dyDescent="0.35">
      <c r="A19" s="52" t="s">
        <v>45</v>
      </c>
      <c r="B19" s="75">
        <v>992</v>
      </c>
      <c r="C19" s="75" t="s">
        <v>257</v>
      </c>
      <c r="D19" s="75"/>
      <c r="E19" s="68"/>
      <c r="F19" s="76"/>
      <c r="G19" s="68"/>
      <c r="H19" s="67"/>
      <c r="I19" s="69"/>
      <c r="J19" s="265">
        <f>J20+J25+J34+J43+J48+J53</f>
        <v>9293.5</v>
      </c>
    </row>
    <row r="20" spans="1:10" ht="44.25" customHeight="1" thickBot="1" x14ac:dyDescent="0.35">
      <c r="A20" s="271" t="s">
        <v>298</v>
      </c>
      <c r="B20" s="75" t="s">
        <v>310</v>
      </c>
      <c r="C20" s="75" t="s">
        <v>257</v>
      </c>
      <c r="D20" s="75" t="s">
        <v>262</v>
      </c>
      <c r="E20" s="68"/>
      <c r="F20" s="76"/>
      <c r="G20" s="68"/>
      <c r="H20" s="67"/>
      <c r="I20" s="69"/>
      <c r="J20" s="265">
        <f>J21</f>
        <v>937.3</v>
      </c>
    </row>
    <row r="21" spans="1:10" ht="43.5" customHeight="1" thickBot="1" x14ac:dyDescent="0.35">
      <c r="A21" s="49" t="s">
        <v>77</v>
      </c>
      <c r="B21" s="82">
        <v>992</v>
      </c>
      <c r="C21" s="75" t="s">
        <v>257</v>
      </c>
      <c r="D21" s="272" t="s">
        <v>262</v>
      </c>
      <c r="E21" s="68" t="s">
        <v>257</v>
      </c>
      <c r="F21" s="143" t="s">
        <v>312</v>
      </c>
      <c r="G21" s="68" t="s">
        <v>259</v>
      </c>
      <c r="H21" s="113" t="s">
        <v>260</v>
      </c>
      <c r="I21" s="84"/>
      <c r="J21" s="151">
        <f>J22</f>
        <v>937.3</v>
      </c>
    </row>
    <row r="22" spans="1:10" ht="56.25" customHeight="1" thickBot="1" x14ac:dyDescent="0.35">
      <c r="A22" s="114" t="s">
        <v>79</v>
      </c>
      <c r="B22" s="77">
        <v>992</v>
      </c>
      <c r="C22" s="66" t="s">
        <v>257</v>
      </c>
      <c r="D22" s="78" t="s">
        <v>262</v>
      </c>
      <c r="E22" s="70" t="s">
        <v>257</v>
      </c>
      <c r="F22" s="79" t="s">
        <v>307</v>
      </c>
      <c r="G22" s="70" t="s">
        <v>259</v>
      </c>
      <c r="H22" s="73" t="s">
        <v>260</v>
      </c>
      <c r="I22" s="80"/>
      <c r="J22" s="147">
        <f>J23</f>
        <v>937.3</v>
      </c>
    </row>
    <row r="23" spans="1:10" ht="47.25" customHeight="1" thickBot="1" x14ac:dyDescent="0.35">
      <c r="A23" s="198" t="s">
        <v>406</v>
      </c>
      <c r="B23" s="77">
        <v>992</v>
      </c>
      <c r="C23" s="66" t="s">
        <v>257</v>
      </c>
      <c r="D23" s="78" t="s">
        <v>262</v>
      </c>
      <c r="E23" s="70" t="s">
        <v>257</v>
      </c>
      <c r="F23" s="79">
        <v>1</v>
      </c>
      <c r="G23" s="79" t="s">
        <v>259</v>
      </c>
      <c r="H23" s="71" t="s">
        <v>261</v>
      </c>
      <c r="I23" s="80"/>
      <c r="J23" s="146">
        <f>J24</f>
        <v>937.3</v>
      </c>
    </row>
    <row r="24" spans="1:10" ht="75" customHeight="1" thickBot="1" x14ac:dyDescent="0.3">
      <c r="A24" s="114" t="s">
        <v>116</v>
      </c>
      <c r="B24" s="77">
        <v>992</v>
      </c>
      <c r="C24" s="66" t="s">
        <v>257</v>
      </c>
      <c r="D24" s="78" t="s">
        <v>262</v>
      </c>
      <c r="E24" s="70" t="s">
        <v>257</v>
      </c>
      <c r="F24" s="79">
        <v>1</v>
      </c>
      <c r="G24" s="79" t="s">
        <v>259</v>
      </c>
      <c r="H24" s="71" t="s">
        <v>261</v>
      </c>
      <c r="I24" s="230">
        <v>100</v>
      </c>
      <c r="J24" s="147">
        <v>937.3</v>
      </c>
    </row>
    <row r="25" spans="1:10" ht="50.25" customHeight="1" thickBot="1" x14ac:dyDescent="0.35">
      <c r="A25" s="278" t="s">
        <v>209</v>
      </c>
      <c r="B25" s="273">
        <v>992</v>
      </c>
      <c r="C25" s="279" t="s">
        <v>257</v>
      </c>
      <c r="D25" s="280" t="s">
        <v>263</v>
      </c>
      <c r="E25" s="281"/>
      <c r="F25" s="274"/>
      <c r="G25" s="274"/>
      <c r="H25" s="275"/>
      <c r="I25" s="276"/>
      <c r="J25" s="277">
        <f>J26</f>
        <v>6045.7</v>
      </c>
    </row>
    <row r="26" spans="1:10" ht="44.25" customHeight="1" thickBot="1" x14ac:dyDescent="0.35">
      <c r="A26" s="282" t="s">
        <v>77</v>
      </c>
      <c r="B26" s="273">
        <v>992</v>
      </c>
      <c r="C26" s="279" t="s">
        <v>257</v>
      </c>
      <c r="D26" s="280" t="s">
        <v>263</v>
      </c>
      <c r="E26" s="283" t="s">
        <v>257</v>
      </c>
      <c r="F26" s="284">
        <v>0</v>
      </c>
      <c r="G26" s="285" t="s">
        <v>259</v>
      </c>
      <c r="H26" s="286" t="s">
        <v>260</v>
      </c>
      <c r="I26" s="276"/>
      <c r="J26" s="287">
        <f>J27</f>
        <v>6045.7</v>
      </c>
    </row>
    <row r="27" spans="1:10" ht="47.25" customHeight="1" thickBot="1" x14ac:dyDescent="0.35">
      <c r="A27" s="43" t="s">
        <v>83</v>
      </c>
      <c r="B27" s="77">
        <v>992</v>
      </c>
      <c r="C27" s="66" t="s">
        <v>257</v>
      </c>
      <c r="D27" s="83" t="s">
        <v>263</v>
      </c>
      <c r="E27" s="109" t="s">
        <v>257</v>
      </c>
      <c r="F27" s="91">
        <v>2</v>
      </c>
      <c r="G27" s="88" t="s">
        <v>259</v>
      </c>
      <c r="H27" s="92" t="s">
        <v>260</v>
      </c>
      <c r="I27" s="80"/>
      <c r="J27" s="149">
        <f>J28+J32</f>
        <v>6045.7</v>
      </c>
    </row>
    <row r="28" spans="1:10" ht="21" thickBot="1" x14ac:dyDescent="0.35">
      <c r="A28" s="43" t="s">
        <v>406</v>
      </c>
      <c r="B28" s="77">
        <v>992</v>
      </c>
      <c r="C28" s="66" t="s">
        <v>257</v>
      </c>
      <c r="D28" s="83" t="s">
        <v>263</v>
      </c>
      <c r="E28" s="108" t="s">
        <v>257</v>
      </c>
      <c r="F28" s="90">
        <v>2</v>
      </c>
      <c r="G28" s="96" t="s">
        <v>259</v>
      </c>
      <c r="H28" s="110" t="s">
        <v>261</v>
      </c>
      <c r="I28" s="80"/>
      <c r="J28" s="148">
        <f>J29+J30+J31</f>
        <v>6015.7</v>
      </c>
    </row>
    <row r="29" spans="1:10" ht="67.5" customHeight="1" thickBot="1" x14ac:dyDescent="0.35">
      <c r="A29" s="114" t="s">
        <v>116</v>
      </c>
      <c r="B29" s="77">
        <v>992</v>
      </c>
      <c r="C29" s="66" t="s">
        <v>257</v>
      </c>
      <c r="D29" s="83" t="s">
        <v>263</v>
      </c>
      <c r="E29" s="109" t="s">
        <v>257</v>
      </c>
      <c r="F29" s="91">
        <v>2</v>
      </c>
      <c r="G29" s="88" t="s">
        <v>259</v>
      </c>
      <c r="H29" s="111" t="s">
        <v>261</v>
      </c>
      <c r="I29" s="80">
        <v>100</v>
      </c>
      <c r="J29" s="149">
        <v>5237.8</v>
      </c>
    </row>
    <row r="30" spans="1:10" ht="31.5" customHeight="1" thickBot="1" x14ac:dyDescent="0.35">
      <c r="A30" s="43" t="s">
        <v>87</v>
      </c>
      <c r="B30" s="77">
        <v>992</v>
      </c>
      <c r="C30" s="66" t="s">
        <v>257</v>
      </c>
      <c r="D30" s="83" t="s">
        <v>263</v>
      </c>
      <c r="E30" s="108" t="s">
        <v>257</v>
      </c>
      <c r="F30" s="90">
        <v>2</v>
      </c>
      <c r="G30" s="96" t="s">
        <v>259</v>
      </c>
      <c r="H30" s="110" t="s">
        <v>261</v>
      </c>
      <c r="I30" s="80">
        <v>200</v>
      </c>
      <c r="J30" s="58">
        <v>477.9</v>
      </c>
    </row>
    <row r="31" spans="1:10" ht="21" thickBot="1" x14ac:dyDescent="0.35">
      <c r="A31" s="43" t="s">
        <v>88</v>
      </c>
      <c r="B31" s="77">
        <v>992</v>
      </c>
      <c r="C31" s="66" t="s">
        <v>257</v>
      </c>
      <c r="D31" s="83" t="s">
        <v>263</v>
      </c>
      <c r="E31" s="109" t="s">
        <v>257</v>
      </c>
      <c r="F31" s="91">
        <v>2</v>
      </c>
      <c r="G31" s="88" t="s">
        <v>259</v>
      </c>
      <c r="H31" s="111" t="s">
        <v>261</v>
      </c>
      <c r="I31" s="80">
        <v>800</v>
      </c>
      <c r="J31" s="147">
        <v>300</v>
      </c>
    </row>
    <row r="32" spans="1:10" ht="30" customHeight="1" thickBot="1" x14ac:dyDescent="0.35">
      <c r="A32" s="43" t="s">
        <v>89</v>
      </c>
      <c r="B32" s="77">
        <v>992</v>
      </c>
      <c r="C32" s="66" t="s">
        <v>257</v>
      </c>
      <c r="D32" s="83" t="s">
        <v>263</v>
      </c>
      <c r="E32" s="108" t="s">
        <v>257</v>
      </c>
      <c r="F32" s="90">
        <v>2</v>
      </c>
      <c r="G32" s="96" t="s">
        <v>259</v>
      </c>
      <c r="H32" s="97">
        <v>60190</v>
      </c>
      <c r="I32" s="80"/>
      <c r="J32" s="58">
        <f>J33</f>
        <v>30</v>
      </c>
    </row>
    <row r="33" spans="1:10" ht="27" customHeight="1" thickBot="1" x14ac:dyDescent="0.35">
      <c r="A33" s="43" t="s">
        <v>87</v>
      </c>
      <c r="B33" s="77">
        <v>992</v>
      </c>
      <c r="C33" s="66" t="s">
        <v>257</v>
      </c>
      <c r="D33" s="83" t="s">
        <v>263</v>
      </c>
      <c r="E33" s="109" t="s">
        <v>257</v>
      </c>
      <c r="F33" s="91">
        <v>2</v>
      </c>
      <c r="G33" s="88" t="s">
        <v>259</v>
      </c>
      <c r="H33" s="92">
        <v>60190</v>
      </c>
      <c r="I33" s="80">
        <v>200</v>
      </c>
      <c r="J33" s="263">
        <v>30</v>
      </c>
    </row>
    <row r="34" spans="1:10" ht="39.75" customHeight="1" thickBot="1" x14ac:dyDescent="0.35">
      <c r="A34" s="49" t="s">
        <v>210</v>
      </c>
      <c r="B34" s="82">
        <v>992</v>
      </c>
      <c r="C34" s="75" t="s">
        <v>257</v>
      </c>
      <c r="D34" s="99" t="s">
        <v>308</v>
      </c>
      <c r="E34" s="288"/>
      <c r="F34" s="289"/>
      <c r="G34" s="289"/>
      <c r="H34" s="100"/>
      <c r="I34" s="84"/>
      <c r="J34" s="167">
        <f>J38+J42</f>
        <v>188.2</v>
      </c>
    </row>
    <row r="35" spans="1:10" ht="43.5" customHeight="1" thickBot="1" x14ac:dyDescent="0.35">
      <c r="A35" s="52" t="s">
        <v>77</v>
      </c>
      <c r="B35" s="82">
        <v>992</v>
      </c>
      <c r="C35" s="75" t="s">
        <v>257</v>
      </c>
      <c r="D35" s="99" t="s">
        <v>308</v>
      </c>
      <c r="E35" s="290" t="s">
        <v>257</v>
      </c>
      <c r="F35" s="103">
        <v>0</v>
      </c>
      <c r="G35" s="291" t="s">
        <v>259</v>
      </c>
      <c r="H35" s="104" t="s">
        <v>260</v>
      </c>
      <c r="I35" s="84"/>
      <c r="J35" s="228">
        <f>J36</f>
        <v>94.1</v>
      </c>
    </row>
    <row r="36" spans="1:10" ht="29.25" customHeight="1" thickBot="1" x14ac:dyDescent="0.35">
      <c r="A36" s="43" t="s">
        <v>102</v>
      </c>
      <c r="B36" s="77">
        <v>992</v>
      </c>
      <c r="C36" s="66" t="s">
        <v>257</v>
      </c>
      <c r="D36" s="85" t="s">
        <v>308</v>
      </c>
      <c r="E36" s="108" t="s">
        <v>257</v>
      </c>
      <c r="F36" s="90">
        <v>5</v>
      </c>
      <c r="G36" s="96" t="s">
        <v>259</v>
      </c>
      <c r="H36" s="97" t="s">
        <v>260</v>
      </c>
      <c r="I36" s="80"/>
      <c r="J36" s="58">
        <f>J37</f>
        <v>94.1</v>
      </c>
    </row>
    <row r="37" spans="1:10" ht="32.25" customHeight="1" thickBot="1" x14ac:dyDescent="0.35">
      <c r="A37" s="43" t="s">
        <v>104</v>
      </c>
      <c r="B37" s="77">
        <v>992</v>
      </c>
      <c r="C37" s="66" t="s">
        <v>257</v>
      </c>
      <c r="D37" s="85" t="s">
        <v>308</v>
      </c>
      <c r="E37" s="109" t="s">
        <v>257</v>
      </c>
      <c r="F37" s="91">
        <v>5</v>
      </c>
      <c r="G37" s="88" t="s">
        <v>259</v>
      </c>
      <c r="H37" s="92">
        <v>20020</v>
      </c>
      <c r="I37" s="80"/>
      <c r="J37" s="57">
        <f>J38</f>
        <v>94.1</v>
      </c>
    </row>
    <row r="38" spans="1:10" ht="21" thickBot="1" x14ac:dyDescent="0.35">
      <c r="A38" s="43" t="s">
        <v>106</v>
      </c>
      <c r="B38" s="77">
        <v>992</v>
      </c>
      <c r="C38" s="66" t="s">
        <v>257</v>
      </c>
      <c r="D38" s="85" t="s">
        <v>308</v>
      </c>
      <c r="E38" s="108" t="s">
        <v>257</v>
      </c>
      <c r="F38" s="90">
        <v>5</v>
      </c>
      <c r="G38" s="96" t="s">
        <v>259</v>
      </c>
      <c r="H38" s="97">
        <v>20020</v>
      </c>
      <c r="I38" s="80">
        <v>500</v>
      </c>
      <c r="J38" s="58">
        <v>94.1</v>
      </c>
    </row>
    <row r="39" spans="1:10" ht="26.25" customHeight="1" thickBot="1" x14ac:dyDescent="0.35">
      <c r="A39" s="292" t="s">
        <v>189</v>
      </c>
      <c r="B39" s="82">
        <v>992</v>
      </c>
      <c r="C39" s="75" t="s">
        <v>257</v>
      </c>
      <c r="D39" s="293" t="s">
        <v>308</v>
      </c>
      <c r="E39" s="102">
        <v>51</v>
      </c>
      <c r="F39" s="103">
        <v>0</v>
      </c>
      <c r="G39" s="291" t="s">
        <v>259</v>
      </c>
      <c r="H39" s="104" t="s">
        <v>260</v>
      </c>
      <c r="I39" s="294"/>
      <c r="J39" s="228">
        <f>J40</f>
        <v>94.1</v>
      </c>
    </row>
    <row r="40" spans="1:10" ht="26.25" customHeight="1" thickBot="1" x14ac:dyDescent="0.35">
      <c r="A40" s="43" t="s">
        <v>191</v>
      </c>
      <c r="B40" s="77">
        <v>992</v>
      </c>
      <c r="C40" s="66" t="s">
        <v>257</v>
      </c>
      <c r="D40" s="85" t="s">
        <v>308</v>
      </c>
      <c r="E40" s="90">
        <v>51</v>
      </c>
      <c r="F40" s="90">
        <v>1</v>
      </c>
      <c r="G40" s="96" t="s">
        <v>259</v>
      </c>
      <c r="H40" s="97" t="s">
        <v>260</v>
      </c>
      <c r="I40" s="80"/>
      <c r="J40" s="58">
        <f>J41</f>
        <v>94.1</v>
      </c>
    </row>
    <row r="41" spans="1:10" ht="27" customHeight="1" thickBot="1" x14ac:dyDescent="0.35">
      <c r="A41" s="55" t="s">
        <v>193</v>
      </c>
      <c r="B41" s="85">
        <v>992</v>
      </c>
      <c r="C41" s="66" t="s">
        <v>257</v>
      </c>
      <c r="D41" s="85" t="s">
        <v>308</v>
      </c>
      <c r="E41" s="230">
        <v>51</v>
      </c>
      <c r="F41" s="91">
        <v>1</v>
      </c>
      <c r="G41" s="88" t="s">
        <v>259</v>
      </c>
      <c r="H41" s="92">
        <v>20010</v>
      </c>
      <c r="I41" s="80"/>
      <c r="J41" s="57">
        <f>J42</f>
        <v>94.1</v>
      </c>
    </row>
    <row r="42" spans="1:10" ht="21" thickBot="1" x14ac:dyDescent="0.35">
      <c r="A42" s="43" t="s">
        <v>106</v>
      </c>
      <c r="B42" s="77">
        <v>992</v>
      </c>
      <c r="C42" s="66" t="s">
        <v>257</v>
      </c>
      <c r="D42" s="85" t="s">
        <v>308</v>
      </c>
      <c r="E42" s="90">
        <v>51</v>
      </c>
      <c r="F42" s="90">
        <v>1</v>
      </c>
      <c r="G42" s="96" t="s">
        <v>259</v>
      </c>
      <c r="H42" s="97">
        <v>20010</v>
      </c>
      <c r="I42" s="80">
        <v>500</v>
      </c>
      <c r="J42" s="58">
        <v>94.1</v>
      </c>
    </row>
    <row r="43" spans="1:10" ht="21" thickBot="1" x14ac:dyDescent="0.35">
      <c r="A43" s="49" t="s">
        <v>333</v>
      </c>
      <c r="B43" s="82" t="s">
        <v>310</v>
      </c>
      <c r="C43" s="75" t="s">
        <v>257</v>
      </c>
      <c r="D43" s="82" t="s">
        <v>265</v>
      </c>
      <c r="E43" s="102"/>
      <c r="F43" s="103"/>
      <c r="G43" s="291"/>
      <c r="H43" s="104"/>
      <c r="I43" s="84"/>
      <c r="J43" s="228">
        <f>J44</f>
        <v>390.3</v>
      </c>
    </row>
    <row r="44" spans="1:10" ht="30" customHeight="1" thickBot="1" x14ac:dyDescent="0.35">
      <c r="A44" s="292" t="s">
        <v>189</v>
      </c>
      <c r="B44" s="82" t="s">
        <v>310</v>
      </c>
      <c r="C44" s="75" t="s">
        <v>257</v>
      </c>
      <c r="D44" s="82" t="s">
        <v>265</v>
      </c>
      <c r="E44" s="102" t="s">
        <v>334</v>
      </c>
      <c r="F44" s="103" t="s">
        <v>312</v>
      </c>
      <c r="G44" s="291" t="s">
        <v>259</v>
      </c>
      <c r="H44" s="104" t="s">
        <v>260</v>
      </c>
      <c r="I44" s="84"/>
      <c r="J44" s="167">
        <f>J45</f>
        <v>390.3</v>
      </c>
    </row>
    <row r="45" spans="1:10" ht="21" thickBot="1" x14ac:dyDescent="0.35">
      <c r="A45" s="43" t="s">
        <v>335</v>
      </c>
      <c r="B45" s="77" t="s">
        <v>310</v>
      </c>
      <c r="C45" s="66" t="s">
        <v>257</v>
      </c>
      <c r="D45" s="77" t="s">
        <v>265</v>
      </c>
      <c r="E45" s="90" t="s">
        <v>334</v>
      </c>
      <c r="F45" s="90" t="s">
        <v>336</v>
      </c>
      <c r="G45" s="96" t="s">
        <v>259</v>
      </c>
      <c r="H45" s="97" t="s">
        <v>260</v>
      </c>
      <c r="I45" s="80"/>
      <c r="J45" s="57">
        <f>J46</f>
        <v>390.3</v>
      </c>
    </row>
    <row r="46" spans="1:10" ht="21" thickBot="1" x14ac:dyDescent="0.35">
      <c r="A46" s="43" t="s">
        <v>337</v>
      </c>
      <c r="B46" s="77" t="s">
        <v>310</v>
      </c>
      <c r="C46" s="66" t="s">
        <v>257</v>
      </c>
      <c r="D46" s="77" t="s">
        <v>265</v>
      </c>
      <c r="E46" s="230" t="s">
        <v>334</v>
      </c>
      <c r="F46" s="91" t="s">
        <v>336</v>
      </c>
      <c r="G46" s="88" t="s">
        <v>259</v>
      </c>
      <c r="H46" s="92" t="s">
        <v>338</v>
      </c>
      <c r="I46" s="80"/>
      <c r="J46" s="58">
        <f>J47</f>
        <v>390.3</v>
      </c>
    </row>
    <row r="47" spans="1:10" ht="21" thickBot="1" x14ac:dyDescent="0.35">
      <c r="A47" s="43" t="s">
        <v>88</v>
      </c>
      <c r="B47" s="77" t="s">
        <v>310</v>
      </c>
      <c r="C47" s="66" t="s">
        <v>257</v>
      </c>
      <c r="D47" s="77" t="s">
        <v>265</v>
      </c>
      <c r="E47" s="90" t="s">
        <v>334</v>
      </c>
      <c r="F47" s="90" t="s">
        <v>336</v>
      </c>
      <c r="G47" s="96" t="s">
        <v>259</v>
      </c>
      <c r="H47" s="97" t="s">
        <v>338</v>
      </c>
      <c r="I47" s="80" t="s">
        <v>339</v>
      </c>
      <c r="J47" s="57">
        <v>390.3</v>
      </c>
    </row>
    <row r="48" spans="1:10" ht="21" thickBot="1" x14ac:dyDescent="0.35">
      <c r="A48" s="295" t="s">
        <v>47</v>
      </c>
      <c r="B48" s="82" t="s">
        <v>310</v>
      </c>
      <c r="C48" s="75" t="s">
        <v>257</v>
      </c>
      <c r="D48" s="82" t="s">
        <v>343</v>
      </c>
      <c r="E48" s="102"/>
      <c r="F48" s="103"/>
      <c r="G48" s="291"/>
      <c r="H48" s="104"/>
      <c r="I48" s="84"/>
      <c r="J48" s="150">
        <f>J49</f>
        <v>30</v>
      </c>
    </row>
    <row r="49" spans="1:10" ht="45.75" customHeight="1" thickBot="1" x14ac:dyDescent="0.35">
      <c r="A49" s="52" t="s">
        <v>77</v>
      </c>
      <c r="B49" s="82">
        <v>992</v>
      </c>
      <c r="C49" s="75" t="s">
        <v>257</v>
      </c>
      <c r="D49" s="82">
        <v>11</v>
      </c>
      <c r="E49" s="290" t="s">
        <v>257</v>
      </c>
      <c r="F49" s="103">
        <v>0</v>
      </c>
      <c r="G49" s="291" t="s">
        <v>259</v>
      </c>
      <c r="H49" s="104" t="s">
        <v>260</v>
      </c>
      <c r="I49" s="84"/>
      <c r="J49" s="150">
        <f>J50</f>
        <v>30</v>
      </c>
    </row>
    <row r="50" spans="1:10" ht="21" thickBot="1" x14ac:dyDescent="0.35">
      <c r="A50" s="43" t="s">
        <v>107</v>
      </c>
      <c r="B50" s="77">
        <v>992</v>
      </c>
      <c r="C50" s="66" t="s">
        <v>257</v>
      </c>
      <c r="D50" s="77">
        <v>11</v>
      </c>
      <c r="E50" s="108" t="s">
        <v>257</v>
      </c>
      <c r="F50" s="90">
        <v>6</v>
      </c>
      <c r="G50" s="96" t="s">
        <v>259</v>
      </c>
      <c r="H50" s="97" t="s">
        <v>260</v>
      </c>
      <c r="I50" s="80"/>
      <c r="J50" s="147">
        <f>J51</f>
        <v>30</v>
      </c>
    </row>
    <row r="51" spans="1:10" ht="45" customHeight="1" thickBot="1" x14ac:dyDescent="0.35">
      <c r="A51" s="43" t="s">
        <v>109</v>
      </c>
      <c r="B51" s="77">
        <v>992</v>
      </c>
      <c r="C51" s="66" t="s">
        <v>257</v>
      </c>
      <c r="D51" s="77">
        <v>11</v>
      </c>
      <c r="E51" s="109" t="s">
        <v>257</v>
      </c>
      <c r="F51" s="91">
        <v>6</v>
      </c>
      <c r="G51" s="88" t="s">
        <v>259</v>
      </c>
      <c r="H51" s="92">
        <v>10010</v>
      </c>
      <c r="I51" s="80"/>
      <c r="J51" s="146">
        <f>J52</f>
        <v>30</v>
      </c>
    </row>
    <row r="52" spans="1:10" ht="21" thickBot="1" x14ac:dyDescent="0.35">
      <c r="A52" s="43" t="s">
        <v>88</v>
      </c>
      <c r="B52" s="77">
        <v>992</v>
      </c>
      <c r="C52" s="66" t="s">
        <v>257</v>
      </c>
      <c r="D52" s="77">
        <v>11</v>
      </c>
      <c r="E52" s="108" t="s">
        <v>257</v>
      </c>
      <c r="F52" s="90">
        <v>6</v>
      </c>
      <c r="G52" s="96" t="s">
        <v>259</v>
      </c>
      <c r="H52" s="97">
        <v>10010</v>
      </c>
      <c r="I52" s="80">
        <v>800</v>
      </c>
      <c r="J52" s="147">
        <v>30</v>
      </c>
    </row>
    <row r="53" spans="1:10" ht="21" thickBot="1" x14ac:dyDescent="0.35">
      <c r="A53" s="49" t="s">
        <v>48</v>
      </c>
      <c r="B53" s="82">
        <v>992</v>
      </c>
      <c r="C53" s="75" t="s">
        <v>257</v>
      </c>
      <c r="D53" s="82">
        <v>13</v>
      </c>
      <c r="E53" s="290"/>
      <c r="F53" s="103"/>
      <c r="G53" s="291"/>
      <c r="H53" s="104"/>
      <c r="I53" s="84"/>
      <c r="J53" s="264">
        <f>J54</f>
        <v>1702</v>
      </c>
    </row>
    <row r="54" spans="1:10" ht="45.75" customHeight="1" thickBot="1" x14ac:dyDescent="0.35">
      <c r="A54" s="52" t="s">
        <v>77</v>
      </c>
      <c r="B54" s="82">
        <v>992</v>
      </c>
      <c r="C54" s="75" t="s">
        <v>257</v>
      </c>
      <c r="D54" s="82">
        <v>13</v>
      </c>
      <c r="E54" s="288" t="s">
        <v>257</v>
      </c>
      <c r="F54" s="289">
        <v>0</v>
      </c>
      <c r="G54" s="107" t="s">
        <v>259</v>
      </c>
      <c r="H54" s="100" t="s">
        <v>260</v>
      </c>
      <c r="I54" s="84"/>
      <c r="J54" s="296">
        <f>J55+J60</f>
        <v>1702</v>
      </c>
    </row>
    <row r="55" spans="1:10" ht="48" customHeight="1" thickBot="1" x14ac:dyDescent="0.35">
      <c r="A55" s="43" t="s">
        <v>91</v>
      </c>
      <c r="B55" s="77">
        <v>992</v>
      </c>
      <c r="C55" s="66" t="s">
        <v>257</v>
      </c>
      <c r="D55" s="77">
        <v>13</v>
      </c>
      <c r="E55" s="109" t="s">
        <v>257</v>
      </c>
      <c r="F55" s="91">
        <v>3</v>
      </c>
      <c r="G55" s="88" t="s">
        <v>259</v>
      </c>
      <c r="H55" s="92" t="s">
        <v>260</v>
      </c>
      <c r="I55" s="80"/>
      <c r="J55" s="262">
        <f>J58+J56</f>
        <v>1613</v>
      </c>
    </row>
    <row r="56" spans="1:10" ht="49.5" customHeight="1" thickBot="1" x14ac:dyDescent="0.35">
      <c r="A56" s="43" t="s">
        <v>93</v>
      </c>
      <c r="B56" s="77">
        <v>992</v>
      </c>
      <c r="C56" s="66" t="s">
        <v>257</v>
      </c>
      <c r="D56" s="77">
        <v>13</v>
      </c>
      <c r="E56" s="108" t="s">
        <v>257</v>
      </c>
      <c r="F56" s="90">
        <v>3</v>
      </c>
      <c r="G56" s="96" t="s">
        <v>259</v>
      </c>
      <c r="H56" s="97">
        <v>10160</v>
      </c>
      <c r="I56" s="80"/>
      <c r="J56" s="147">
        <f>J57</f>
        <v>1413</v>
      </c>
    </row>
    <row r="57" spans="1:10" ht="29.25" customHeight="1" thickBot="1" x14ac:dyDescent="0.35">
      <c r="A57" s="54" t="s">
        <v>87</v>
      </c>
      <c r="B57" s="77">
        <v>992</v>
      </c>
      <c r="C57" s="66" t="s">
        <v>257</v>
      </c>
      <c r="D57" s="77">
        <v>13</v>
      </c>
      <c r="E57" s="109" t="s">
        <v>257</v>
      </c>
      <c r="F57" s="91">
        <v>3</v>
      </c>
      <c r="G57" s="88" t="s">
        <v>259</v>
      </c>
      <c r="H57" s="92">
        <v>10160</v>
      </c>
      <c r="I57" s="80">
        <v>200</v>
      </c>
      <c r="J57" s="146">
        <v>1413</v>
      </c>
    </row>
    <row r="58" spans="1:10" ht="33.75" customHeight="1" thickBot="1" x14ac:dyDescent="0.35">
      <c r="A58" s="43" t="s">
        <v>95</v>
      </c>
      <c r="B58" s="77">
        <v>992</v>
      </c>
      <c r="C58" s="66" t="s">
        <v>257</v>
      </c>
      <c r="D58" s="77">
        <v>13</v>
      </c>
      <c r="E58" s="108" t="s">
        <v>257</v>
      </c>
      <c r="F58" s="90">
        <v>3</v>
      </c>
      <c r="G58" s="96" t="s">
        <v>259</v>
      </c>
      <c r="H58" s="97">
        <v>10290</v>
      </c>
      <c r="I58" s="80"/>
      <c r="J58" s="147">
        <f>J59</f>
        <v>200</v>
      </c>
    </row>
    <row r="59" spans="1:10" ht="21" thickBot="1" x14ac:dyDescent="0.35">
      <c r="A59" s="54" t="s">
        <v>97</v>
      </c>
      <c r="B59" s="77">
        <v>992</v>
      </c>
      <c r="C59" s="66" t="s">
        <v>257</v>
      </c>
      <c r="D59" s="77">
        <v>13</v>
      </c>
      <c r="E59" s="109" t="s">
        <v>257</v>
      </c>
      <c r="F59" s="91">
        <v>3</v>
      </c>
      <c r="G59" s="88" t="s">
        <v>259</v>
      </c>
      <c r="H59" s="92">
        <v>10290</v>
      </c>
      <c r="I59" s="80">
        <v>300</v>
      </c>
      <c r="J59" s="146">
        <v>200</v>
      </c>
    </row>
    <row r="60" spans="1:10" ht="30" customHeight="1" thickBot="1" x14ac:dyDescent="0.35">
      <c r="A60" s="292" t="s">
        <v>189</v>
      </c>
      <c r="B60" s="82">
        <v>992</v>
      </c>
      <c r="C60" s="75" t="s">
        <v>257</v>
      </c>
      <c r="D60" s="82">
        <v>13</v>
      </c>
      <c r="E60" s="289">
        <v>51</v>
      </c>
      <c r="F60" s="289">
        <v>0</v>
      </c>
      <c r="G60" s="107" t="s">
        <v>259</v>
      </c>
      <c r="H60" s="100" t="s">
        <v>260</v>
      </c>
      <c r="I60" s="84"/>
      <c r="J60" s="150">
        <f>J61</f>
        <v>89</v>
      </c>
    </row>
    <row r="61" spans="1:10" ht="37.5" customHeight="1" thickBot="1" x14ac:dyDescent="0.35">
      <c r="A61" s="55" t="s">
        <v>195</v>
      </c>
      <c r="B61" s="85">
        <v>992</v>
      </c>
      <c r="C61" s="66" t="s">
        <v>257</v>
      </c>
      <c r="D61" s="77">
        <v>13</v>
      </c>
      <c r="E61" s="230">
        <v>51</v>
      </c>
      <c r="F61" s="91">
        <v>2</v>
      </c>
      <c r="G61" s="88" t="s">
        <v>259</v>
      </c>
      <c r="H61" s="92" t="s">
        <v>260</v>
      </c>
      <c r="I61" s="80"/>
      <c r="J61" s="146">
        <f>J62</f>
        <v>89</v>
      </c>
    </row>
    <row r="62" spans="1:10" ht="30" customHeight="1" thickBot="1" x14ac:dyDescent="0.35">
      <c r="A62" s="43" t="s">
        <v>197</v>
      </c>
      <c r="B62" s="77">
        <v>992</v>
      </c>
      <c r="C62" s="66" t="s">
        <v>257</v>
      </c>
      <c r="D62" s="77">
        <v>13</v>
      </c>
      <c r="E62" s="90">
        <v>51</v>
      </c>
      <c r="F62" s="90">
        <v>2</v>
      </c>
      <c r="G62" s="96" t="s">
        <v>259</v>
      </c>
      <c r="H62" s="97">
        <v>10010</v>
      </c>
      <c r="I62" s="80"/>
      <c r="J62" s="147">
        <f>J63</f>
        <v>89</v>
      </c>
    </row>
    <row r="63" spans="1:10" ht="30" customHeight="1" thickBot="1" x14ac:dyDescent="0.35">
      <c r="A63" s="43" t="s">
        <v>175</v>
      </c>
      <c r="B63" s="77">
        <v>992</v>
      </c>
      <c r="C63" s="66" t="s">
        <v>257</v>
      </c>
      <c r="D63" s="77">
        <v>13</v>
      </c>
      <c r="E63" s="230">
        <v>51</v>
      </c>
      <c r="F63" s="91">
        <v>2</v>
      </c>
      <c r="G63" s="88" t="s">
        <v>259</v>
      </c>
      <c r="H63" s="92">
        <v>10010</v>
      </c>
      <c r="I63" s="80">
        <v>600</v>
      </c>
      <c r="J63" s="147">
        <v>89</v>
      </c>
    </row>
    <row r="64" spans="1:10" ht="21" thickBot="1" x14ac:dyDescent="0.35">
      <c r="A64" s="49" t="s">
        <v>49</v>
      </c>
      <c r="B64" s="82">
        <v>992</v>
      </c>
      <c r="C64" s="82" t="s">
        <v>262</v>
      </c>
      <c r="D64" s="75"/>
      <c r="E64" s="107"/>
      <c r="F64" s="107"/>
      <c r="G64" s="107"/>
      <c r="H64" s="100"/>
      <c r="I64" s="84"/>
      <c r="J64" s="152">
        <f>J65</f>
        <v>419.1</v>
      </c>
    </row>
    <row r="65" spans="1:10" ht="21" thickBot="1" x14ac:dyDescent="0.35">
      <c r="A65" s="49" t="s">
        <v>50</v>
      </c>
      <c r="B65" s="82">
        <v>992</v>
      </c>
      <c r="C65" s="82" t="s">
        <v>262</v>
      </c>
      <c r="D65" s="75" t="s">
        <v>258</v>
      </c>
      <c r="E65" s="297"/>
      <c r="F65" s="291"/>
      <c r="G65" s="291"/>
      <c r="H65" s="104"/>
      <c r="I65" s="84"/>
      <c r="J65" s="150">
        <f>J66</f>
        <v>419.1</v>
      </c>
    </row>
    <row r="66" spans="1:10" ht="51" customHeight="1" thickBot="1" x14ac:dyDescent="0.35">
      <c r="A66" s="298" t="s">
        <v>77</v>
      </c>
      <c r="B66" s="299">
        <v>992</v>
      </c>
      <c r="C66" s="82" t="s">
        <v>262</v>
      </c>
      <c r="D66" s="75" t="s">
        <v>258</v>
      </c>
      <c r="E66" s="288" t="s">
        <v>257</v>
      </c>
      <c r="F66" s="107">
        <v>0</v>
      </c>
      <c r="G66" s="107" t="s">
        <v>259</v>
      </c>
      <c r="H66" s="100" t="s">
        <v>260</v>
      </c>
      <c r="I66" s="300"/>
      <c r="J66" s="151">
        <f>J67</f>
        <v>419.1</v>
      </c>
    </row>
    <row r="67" spans="1:10" ht="38.25" customHeight="1" thickBot="1" x14ac:dyDescent="0.35">
      <c r="A67" s="56" t="s">
        <v>112</v>
      </c>
      <c r="B67" s="87">
        <v>992</v>
      </c>
      <c r="C67" s="77" t="s">
        <v>262</v>
      </c>
      <c r="D67" s="66" t="s">
        <v>258</v>
      </c>
      <c r="E67" s="109" t="s">
        <v>257</v>
      </c>
      <c r="F67" s="88">
        <v>7</v>
      </c>
      <c r="G67" s="88" t="s">
        <v>259</v>
      </c>
      <c r="H67" s="92" t="s">
        <v>260</v>
      </c>
      <c r="I67" s="80"/>
      <c r="J67" s="147">
        <f>J68</f>
        <v>419.1</v>
      </c>
    </row>
    <row r="68" spans="1:10" ht="21" thickBot="1" x14ac:dyDescent="0.35">
      <c r="A68" s="43" t="s">
        <v>114</v>
      </c>
      <c r="B68" s="77">
        <v>992</v>
      </c>
      <c r="C68" s="77" t="s">
        <v>262</v>
      </c>
      <c r="D68" s="66" t="s">
        <v>258</v>
      </c>
      <c r="E68" s="108" t="s">
        <v>257</v>
      </c>
      <c r="F68" s="96">
        <v>7</v>
      </c>
      <c r="G68" s="96" t="s">
        <v>259</v>
      </c>
      <c r="H68" s="97">
        <v>51180</v>
      </c>
      <c r="I68" s="89"/>
      <c r="J68" s="146">
        <f>J69</f>
        <v>419.1</v>
      </c>
    </row>
    <row r="69" spans="1:10" ht="63.75" customHeight="1" thickBot="1" x14ac:dyDescent="0.35">
      <c r="A69" s="54" t="s">
        <v>116</v>
      </c>
      <c r="B69" s="77">
        <v>992</v>
      </c>
      <c r="C69" s="77" t="s">
        <v>262</v>
      </c>
      <c r="D69" s="66" t="s">
        <v>258</v>
      </c>
      <c r="E69" s="109" t="s">
        <v>257</v>
      </c>
      <c r="F69" s="88">
        <v>7</v>
      </c>
      <c r="G69" s="88" t="s">
        <v>259</v>
      </c>
      <c r="H69" s="92">
        <v>51180</v>
      </c>
      <c r="I69" s="80">
        <v>100</v>
      </c>
      <c r="J69" s="258">
        <v>419.1</v>
      </c>
    </row>
    <row r="70" spans="1:10" ht="30.75" customHeight="1" thickBot="1" x14ac:dyDescent="0.35">
      <c r="A70" s="49" t="s">
        <v>51</v>
      </c>
      <c r="B70" s="82">
        <v>992</v>
      </c>
      <c r="C70" s="75" t="s">
        <v>258</v>
      </c>
      <c r="D70" s="75"/>
      <c r="E70" s="107"/>
      <c r="F70" s="107"/>
      <c r="G70" s="107"/>
      <c r="H70" s="100"/>
      <c r="I70" s="84"/>
      <c r="J70" s="152">
        <f>J71+J76+J81</f>
        <v>40</v>
      </c>
    </row>
    <row r="71" spans="1:10" ht="21" thickBot="1" x14ac:dyDescent="0.35">
      <c r="A71" s="49" t="s">
        <v>52</v>
      </c>
      <c r="B71" s="82">
        <v>992</v>
      </c>
      <c r="C71" s="75" t="s">
        <v>258</v>
      </c>
      <c r="D71" s="82" t="s">
        <v>267</v>
      </c>
      <c r="E71" s="426"/>
      <c r="F71" s="427"/>
      <c r="G71" s="427"/>
      <c r="H71" s="428"/>
      <c r="I71" s="84"/>
      <c r="J71" s="150">
        <f>J72</f>
        <v>15</v>
      </c>
    </row>
    <row r="72" spans="1:10" ht="51.75" customHeight="1" thickBot="1" x14ac:dyDescent="0.35">
      <c r="A72" s="49" t="s">
        <v>117</v>
      </c>
      <c r="B72" s="82">
        <v>992</v>
      </c>
      <c r="C72" s="75" t="s">
        <v>258</v>
      </c>
      <c r="D72" s="82" t="s">
        <v>267</v>
      </c>
      <c r="E72" s="289" t="s">
        <v>262</v>
      </c>
      <c r="F72" s="289">
        <v>0</v>
      </c>
      <c r="G72" s="107" t="s">
        <v>259</v>
      </c>
      <c r="H72" s="100" t="s">
        <v>260</v>
      </c>
      <c r="I72" s="84"/>
      <c r="J72" s="151">
        <f>J73</f>
        <v>15</v>
      </c>
    </row>
    <row r="73" spans="1:10" ht="21" thickBot="1" x14ac:dyDescent="0.35">
      <c r="A73" s="43" t="s">
        <v>123</v>
      </c>
      <c r="B73" s="77">
        <v>992</v>
      </c>
      <c r="C73" s="66" t="s">
        <v>258</v>
      </c>
      <c r="D73" s="77" t="s">
        <v>267</v>
      </c>
      <c r="E73" s="230" t="s">
        <v>262</v>
      </c>
      <c r="F73" s="91">
        <v>3</v>
      </c>
      <c r="G73" s="88" t="s">
        <v>259</v>
      </c>
      <c r="H73" s="92" t="s">
        <v>260</v>
      </c>
      <c r="I73" s="80"/>
      <c r="J73" s="147">
        <f>J74</f>
        <v>15</v>
      </c>
    </row>
    <row r="74" spans="1:10" ht="43.5" customHeight="1" thickBot="1" x14ac:dyDescent="0.35">
      <c r="A74" s="43" t="s">
        <v>410</v>
      </c>
      <c r="B74" s="77">
        <v>992</v>
      </c>
      <c r="C74" s="66" t="s">
        <v>258</v>
      </c>
      <c r="D74" s="77" t="s">
        <v>267</v>
      </c>
      <c r="E74" s="90" t="s">
        <v>262</v>
      </c>
      <c r="F74" s="90">
        <v>3</v>
      </c>
      <c r="G74" s="96" t="s">
        <v>259</v>
      </c>
      <c r="H74" s="97">
        <v>10270</v>
      </c>
      <c r="I74" s="80"/>
      <c r="J74" s="146">
        <f>J75</f>
        <v>15</v>
      </c>
    </row>
    <row r="75" spans="1:10" ht="30" customHeight="1" thickBot="1" x14ac:dyDescent="0.35">
      <c r="A75" s="54" t="s">
        <v>87</v>
      </c>
      <c r="B75" s="77">
        <v>992</v>
      </c>
      <c r="C75" s="66" t="s">
        <v>258</v>
      </c>
      <c r="D75" s="77" t="s">
        <v>267</v>
      </c>
      <c r="E75" s="230" t="s">
        <v>262</v>
      </c>
      <c r="F75" s="91">
        <v>3</v>
      </c>
      <c r="G75" s="88" t="s">
        <v>259</v>
      </c>
      <c r="H75" s="92">
        <v>10270</v>
      </c>
      <c r="I75" s="80">
        <v>200</v>
      </c>
      <c r="J75" s="147">
        <v>15</v>
      </c>
    </row>
    <row r="76" spans="1:10" ht="45" customHeight="1" thickBot="1" x14ac:dyDescent="0.35">
      <c r="A76" s="49" t="s">
        <v>320</v>
      </c>
      <c r="B76" s="82">
        <v>992</v>
      </c>
      <c r="C76" s="75" t="s">
        <v>258</v>
      </c>
      <c r="D76" s="82">
        <v>10</v>
      </c>
      <c r="E76" s="426"/>
      <c r="F76" s="427"/>
      <c r="G76" s="427"/>
      <c r="H76" s="428"/>
      <c r="I76" s="84"/>
      <c r="J76" s="151">
        <f>J77</f>
        <v>20</v>
      </c>
    </row>
    <row r="77" spans="1:10" ht="49.5" customHeight="1" thickBot="1" x14ac:dyDescent="0.35">
      <c r="A77" s="49" t="s">
        <v>117</v>
      </c>
      <c r="B77" s="82">
        <v>992</v>
      </c>
      <c r="C77" s="75" t="s">
        <v>258</v>
      </c>
      <c r="D77" s="82">
        <v>10</v>
      </c>
      <c r="E77" s="102" t="s">
        <v>262</v>
      </c>
      <c r="F77" s="103">
        <v>0</v>
      </c>
      <c r="G77" s="291" t="s">
        <v>259</v>
      </c>
      <c r="H77" s="104" t="s">
        <v>260</v>
      </c>
      <c r="I77" s="84"/>
      <c r="J77" s="150">
        <f>J78</f>
        <v>20</v>
      </c>
    </row>
    <row r="78" spans="1:10" ht="45" customHeight="1" thickBot="1" x14ac:dyDescent="0.35">
      <c r="A78" s="43" t="s">
        <v>321</v>
      </c>
      <c r="B78" s="77">
        <v>992</v>
      </c>
      <c r="C78" s="66" t="s">
        <v>258</v>
      </c>
      <c r="D78" s="77">
        <v>10</v>
      </c>
      <c r="E78" s="90" t="s">
        <v>262</v>
      </c>
      <c r="F78" s="90">
        <v>2</v>
      </c>
      <c r="G78" s="96" t="s">
        <v>259</v>
      </c>
      <c r="H78" s="97" t="s">
        <v>260</v>
      </c>
      <c r="I78" s="80"/>
      <c r="J78" s="146">
        <f>J79</f>
        <v>20</v>
      </c>
    </row>
    <row r="79" spans="1:10" ht="60.75" customHeight="1" thickBot="1" x14ac:dyDescent="0.35">
      <c r="A79" s="43" t="s">
        <v>322</v>
      </c>
      <c r="B79" s="77">
        <v>992</v>
      </c>
      <c r="C79" s="66" t="s">
        <v>258</v>
      </c>
      <c r="D79" s="77">
        <v>10</v>
      </c>
      <c r="E79" s="230" t="s">
        <v>262</v>
      </c>
      <c r="F79" s="91">
        <v>2</v>
      </c>
      <c r="G79" s="88" t="s">
        <v>259</v>
      </c>
      <c r="H79" s="92">
        <v>10300</v>
      </c>
      <c r="I79" s="80"/>
      <c r="J79" s="147">
        <f>J80</f>
        <v>20</v>
      </c>
    </row>
    <row r="80" spans="1:10" ht="30" customHeight="1" thickBot="1" x14ac:dyDescent="0.35">
      <c r="A80" s="54" t="s">
        <v>87</v>
      </c>
      <c r="B80" s="77">
        <v>992</v>
      </c>
      <c r="C80" s="66" t="s">
        <v>258</v>
      </c>
      <c r="D80" s="77">
        <v>10</v>
      </c>
      <c r="E80" s="90" t="s">
        <v>262</v>
      </c>
      <c r="F80" s="90">
        <v>2</v>
      </c>
      <c r="G80" s="96" t="s">
        <v>259</v>
      </c>
      <c r="H80" s="97">
        <v>10300</v>
      </c>
      <c r="I80" s="80">
        <v>200</v>
      </c>
      <c r="J80" s="146">
        <v>20</v>
      </c>
    </row>
    <row r="81" spans="1:10" ht="21" thickBot="1" x14ac:dyDescent="0.35">
      <c r="A81" s="49" t="s">
        <v>211</v>
      </c>
      <c r="B81" s="82">
        <v>992</v>
      </c>
      <c r="C81" s="75" t="s">
        <v>258</v>
      </c>
      <c r="D81" s="82">
        <v>14</v>
      </c>
      <c r="E81" s="102"/>
      <c r="F81" s="103"/>
      <c r="G81" s="291"/>
      <c r="H81" s="104"/>
      <c r="I81" s="84"/>
      <c r="J81" s="150">
        <v>5</v>
      </c>
    </row>
    <row r="82" spans="1:10" ht="61.5" thickBot="1" x14ac:dyDescent="0.35">
      <c r="A82" s="49" t="s">
        <v>117</v>
      </c>
      <c r="B82" s="82">
        <v>992</v>
      </c>
      <c r="C82" s="75" t="s">
        <v>258</v>
      </c>
      <c r="D82" s="82">
        <v>14</v>
      </c>
      <c r="E82" s="289" t="s">
        <v>262</v>
      </c>
      <c r="F82" s="289">
        <v>0</v>
      </c>
      <c r="G82" s="289" t="s">
        <v>259</v>
      </c>
      <c r="H82" s="100" t="s">
        <v>260</v>
      </c>
      <c r="I82" s="84"/>
      <c r="J82" s="151">
        <f>J83+J86</f>
        <v>5</v>
      </c>
    </row>
    <row r="83" spans="1:10" ht="21" thickBot="1" x14ac:dyDescent="0.35">
      <c r="A83" s="43" t="s">
        <v>126</v>
      </c>
      <c r="B83" s="77">
        <v>992</v>
      </c>
      <c r="C83" s="66" t="s">
        <v>258</v>
      </c>
      <c r="D83" s="77">
        <v>14</v>
      </c>
      <c r="E83" s="230" t="s">
        <v>262</v>
      </c>
      <c r="F83" s="88">
        <v>4</v>
      </c>
      <c r="G83" s="91" t="s">
        <v>259</v>
      </c>
      <c r="H83" s="92" t="s">
        <v>260</v>
      </c>
      <c r="I83" s="80"/>
      <c r="J83" s="147">
        <f>J84</f>
        <v>2.5</v>
      </c>
    </row>
    <row r="84" spans="1:10" ht="47.25" customHeight="1" thickBot="1" x14ac:dyDescent="0.35">
      <c r="A84" s="43" t="s">
        <v>410</v>
      </c>
      <c r="B84" s="85">
        <v>992</v>
      </c>
      <c r="C84" s="66" t="s">
        <v>258</v>
      </c>
      <c r="D84" s="77">
        <v>14</v>
      </c>
      <c r="E84" s="90" t="s">
        <v>262</v>
      </c>
      <c r="F84" s="96">
        <v>4</v>
      </c>
      <c r="G84" s="90" t="s">
        <v>259</v>
      </c>
      <c r="H84" s="97">
        <v>10270</v>
      </c>
      <c r="I84" s="80"/>
      <c r="J84" s="146">
        <f>J85</f>
        <v>2.5</v>
      </c>
    </row>
    <row r="85" spans="1:10" ht="31.5" customHeight="1" thickBot="1" x14ac:dyDescent="0.35">
      <c r="A85" s="54" t="s">
        <v>87</v>
      </c>
      <c r="B85" s="77">
        <v>992</v>
      </c>
      <c r="C85" s="66" t="s">
        <v>258</v>
      </c>
      <c r="D85" s="77">
        <v>14</v>
      </c>
      <c r="E85" s="230" t="s">
        <v>262</v>
      </c>
      <c r="F85" s="88">
        <v>4</v>
      </c>
      <c r="G85" s="91" t="s">
        <v>259</v>
      </c>
      <c r="H85" s="92">
        <v>10270</v>
      </c>
      <c r="I85" s="80">
        <v>200</v>
      </c>
      <c r="J85" s="147">
        <v>2.5</v>
      </c>
    </row>
    <row r="86" spans="1:10" ht="84.75" customHeight="1" thickBot="1" x14ac:dyDescent="0.35">
      <c r="A86" s="43" t="s">
        <v>129</v>
      </c>
      <c r="B86" s="77">
        <v>992</v>
      </c>
      <c r="C86" s="66" t="s">
        <v>258</v>
      </c>
      <c r="D86" s="77">
        <v>14</v>
      </c>
      <c r="E86" s="90" t="s">
        <v>262</v>
      </c>
      <c r="F86" s="90">
        <v>5</v>
      </c>
      <c r="G86" s="90" t="s">
        <v>259</v>
      </c>
      <c r="H86" s="97" t="s">
        <v>260</v>
      </c>
      <c r="I86" s="80"/>
      <c r="J86" s="147">
        <f>J87</f>
        <v>2.5</v>
      </c>
    </row>
    <row r="87" spans="1:10" ht="109.5" customHeight="1" thickBot="1" x14ac:dyDescent="0.35">
      <c r="A87" s="55" t="s">
        <v>131</v>
      </c>
      <c r="B87" s="85">
        <v>992</v>
      </c>
      <c r="C87" s="66" t="s">
        <v>258</v>
      </c>
      <c r="D87" s="77">
        <v>14</v>
      </c>
      <c r="E87" s="230" t="s">
        <v>262</v>
      </c>
      <c r="F87" s="91">
        <v>5</v>
      </c>
      <c r="G87" s="91" t="s">
        <v>259</v>
      </c>
      <c r="H87" s="92">
        <v>10310</v>
      </c>
      <c r="I87" s="80"/>
      <c r="J87" s="146">
        <f>J88</f>
        <v>2.5</v>
      </c>
    </row>
    <row r="88" spans="1:10" ht="31.5" customHeight="1" thickBot="1" x14ac:dyDescent="0.35">
      <c r="A88" s="54" t="s">
        <v>87</v>
      </c>
      <c r="B88" s="77">
        <v>992</v>
      </c>
      <c r="C88" s="66" t="s">
        <v>258</v>
      </c>
      <c r="D88" s="77">
        <v>14</v>
      </c>
      <c r="E88" s="90" t="s">
        <v>262</v>
      </c>
      <c r="F88" s="90">
        <v>5</v>
      </c>
      <c r="G88" s="90" t="s">
        <v>259</v>
      </c>
      <c r="H88" s="97">
        <v>10310</v>
      </c>
      <c r="I88" s="80">
        <v>200</v>
      </c>
      <c r="J88" s="147">
        <v>2.5</v>
      </c>
    </row>
    <row r="89" spans="1:10" ht="21" thickBot="1" x14ac:dyDescent="0.35">
      <c r="A89" s="49" t="s">
        <v>55</v>
      </c>
      <c r="B89" s="82">
        <v>992</v>
      </c>
      <c r="C89" s="68" t="s">
        <v>263</v>
      </c>
      <c r="D89" s="93"/>
      <c r="E89" s="102"/>
      <c r="F89" s="103"/>
      <c r="G89" s="103"/>
      <c r="H89" s="104"/>
      <c r="I89" s="84"/>
      <c r="J89" s="384">
        <f>J90+J97</f>
        <v>3800.9</v>
      </c>
    </row>
    <row r="90" spans="1:10" ht="21" thickBot="1" x14ac:dyDescent="0.35">
      <c r="A90" s="49" t="s">
        <v>212</v>
      </c>
      <c r="B90" s="82">
        <v>992</v>
      </c>
      <c r="C90" s="301" t="s">
        <v>263</v>
      </c>
      <c r="D90" s="82" t="s">
        <v>267</v>
      </c>
      <c r="E90" s="289"/>
      <c r="F90" s="289"/>
      <c r="G90" s="289"/>
      <c r="H90" s="100"/>
      <c r="I90" s="84"/>
      <c r="J90" s="302">
        <f>J91</f>
        <v>3795.9</v>
      </c>
    </row>
    <row r="91" spans="1:10" ht="39.75" customHeight="1" thickBot="1" x14ac:dyDescent="0.35">
      <c r="A91" s="49" t="s">
        <v>133</v>
      </c>
      <c r="B91" s="82">
        <v>992</v>
      </c>
      <c r="C91" s="303" t="s">
        <v>263</v>
      </c>
      <c r="D91" s="82" t="s">
        <v>267</v>
      </c>
      <c r="E91" s="297" t="s">
        <v>263</v>
      </c>
      <c r="F91" s="103">
        <v>0</v>
      </c>
      <c r="G91" s="103" t="s">
        <v>259</v>
      </c>
      <c r="H91" s="104" t="s">
        <v>260</v>
      </c>
      <c r="I91" s="84"/>
      <c r="J91" s="150">
        <f>J92</f>
        <v>3795.9</v>
      </c>
    </row>
    <row r="92" spans="1:10" ht="21" thickBot="1" x14ac:dyDescent="0.35">
      <c r="A92" s="43" t="s">
        <v>135</v>
      </c>
      <c r="B92" s="77">
        <v>992</v>
      </c>
      <c r="C92" s="83" t="s">
        <v>263</v>
      </c>
      <c r="D92" s="77" t="s">
        <v>267</v>
      </c>
      <c r="E92" s="96" t="s">
        <v>263</v>
      </c>
      <c r="F92" s="96">
        <v>4</v>
      </c>
      <c r="G92" s="90" t="s">
        <v>259</v>
      </c>
      <c r="H92" s="97" t="s">
        <v>260</v>
      </c>
      <c r="I92" s="80"/>
      <c r="J92" s="146">
        <f>J94+J96</f>
        <v>3795.9</v>
      </c>
    </row>
    <row r="93" spans="1:10" ht="21" thickBot="1" x14ac:dyDescent="0.35">
      <c r="A93" s="43" t="s">
        <v>137</v>
      </c>
      <c r="B93" s="77">
        <v>992</v>
      </c>
      <c r="C93" s="83" t="s">
        <v>263</v>
      </c>
      <c r="D93" s="77" t="s">
        <v>267</v>
      </c>
      <c r="E93" s="74" t="s">
        <v>263</v>
      </c>
      <c r="F93" s="88">
        <v>4</v>
      </c>
      <c r="G93" s="91" t="s">
        <v>259</v>
      </c>
      <c r="H93" s="92">
        <v>10320</v>
      </c>
      <c r="I93" s="80"/>
      <c r="J93" s="147">
        <f>J94</f>
        <v>2681.3</v>
      </c>
    </row>
    <row r="94" spans="1:10" ht="30" customHeight="1" thickBot="1" x14ac:dyDescent="0.35">
      <c r="A94" s="54" t="s">
        <v>87</v>
      </c>
      <c r="B94" s="77">
        <v>992</v>
      </c>
      <c r="C94" s="83" t="s">
        <v>263</v>
      </c>
      <c r="D94" s="77" t="s">
        <v>267</v>
      </c>
      <c r="E94" s="96" t="s">
        <v>263</v>
      </c>
      <c r="F94" s="96">
        <v>4</v>
      </c>
      <c r="G94" s="90" t="s">
        <v>259</v>
      </c>
      <c r="H94" s="97">
        <v>10320</v>
      </c>
      <c r="I94" s="80">
        <v>200</v>
      </c>
      <c r="J94" s="146">
        <v>2681.3</v>
      </c>
    </row>
    <row r="95" spans="1:10" ht="21" thickBot="1" x14ac:dyDescent="0.35">
      <c r="A95" s="43" t="s">
        <v>139</v>
      </c>
      <c r="B95" s="77">
        <v>992</v>
      </c>
      <c r="C95" s="83" t="s">
        <v>263</v>
      </c>
      <c r="D95" s="77" t="s">
        <v>267</v>
      </c>
      <c r="E95" s="74" t="s">
        <v>263</v>
      </c>
      <c r="F95" s="88">
        <v>4</v>
      </c>
      <c r="G95" s="91" t="s">
        <v>259</v>
      </c>
      <c r="H95" s="92">
        <v>10330</v>
      </c>
      <c r="I95" s="80"/>
      <c r="J95" s="147">
        <f>J96</f>
        <v>1114.5999999999999</v>
      </c>
    </row>
    <row r="96" spans="1:10" ht="33.75" customHeight="1" thickBot="1" x14ac:dyDescent="0.35">
      <c r="A96" s="54" t="s">
        <v>87</v>
      </c>
      <c r="B96" s="77">
        <v>992</v>
      </c>
      <c r="C96" s="83" t="s">
        <v>263</v>
      </c>
      <c r="D96" s="106" t="s">
        <v>267</v>
      </c>
      <c r="E96" s="168" t="s">
        <v>263</v>
      </c>
      <c r="F96" s="96">
        <v>4</v>
      </c>
      <c r="G96" s="90" t="s">
        <v>259</v>
      </c>
      <c r="H96" s="97">
        <v>10330</v>
      </c>
      <c r="I96" s="80">
        <v>200</v>
      </c>
      <c r="J96" s="147">
        <v>1114.5999999999999</v>
      </c>
    </row>
    <row r="97" spans="1:13" ht="21" thickBot="1" x14ac:dyDescent="0.35">
      <c r="A97" s="295" t="s">
        <v>311</v>
      </c>
      <c r="B97" s="82" t="s">
        <v>310</v>
      </c>
      <c r="C97" s="67" t="s">
        <v>263</v>
      </c>
      <c r="D97" s="99" t="s">
        <v>309</v>
      </c>
      <c r="E97" s="304"/>
      <c r="F97" s="291"/>
      <c r="G97" s="103"/>
      <c r="H97" s="104"/>
      <c r="I97" s="305"/>
      <c r="J97" s="150">
        <f>J98</f>
        <v>5</v>
      </c>
    </row>
    <row r="98" spans="1:13" ht="81.599999999999994" customHeight="1" thickBot="1" x14ac:dyDescent="0.35">
      <c r="A98" s="271" t="s">
        <v>302</v>
      </c>
      <c r="B98" s="82" t="s">
        <v>310</v>
      </c>
      <c r="C98" s="67" t="s">
        <v>263</v>
      </c>
      <c r="D98" s="99" t="s">
        <v>309</v>
      </c>
      <c r="E98" s="297" t="s">
        <v>258</v>
      </c>
      <c r="F98" s="291" t="s">
        <v>312</v>
      </c>
      <c r="G98" s="103" t="s">
        <v>259</v>
      </c>
      <c r="H98" s="104" t="s">
        <v>260</v>
      </c>
      <c r="I98" s="305"/>
      <c r="J98" s="150">
        <f>J99</f>
        <v>5</v>
      </c>
    </row>
    <row r="99" spans="1:13" ht="43.5" customHeight="1" thickBot="1" x14ac:dyDescent="0.35">
      <c r="A99" s="144" t="s">
        <v>313</v>
      </c>
      <c r="B99" s="77" t="s">
        <v>310</v>
      </c>
      <c r="C99" s="71" t="s">
        <v>263</v>
      </c>
      <c r="D99" s="85" t="s">
        <v>309</v>
      </c>
      <c r="E99" s="74" t="s">
        <v>258</v>
      </c>
      <c r="F99" s="88" t="s">
        <v>307</v>
      </c>
      <c r="G99" s="91" t="s">
        <v>259</v>
      </c>
      <c r="H99" s="92" t="s">
        <v>314</v>
      </c>
      <c r="I99" s="169"/>
      <c r="J99" s="147">
        <f>J100</f>
        <v>5</v>
      </c>
    </row>
    <row r="100" spans="1:13" ht="31.5" customHeight="1" thickBot="1" x14ac:dyDescent="0.35">
      <c r="A100" s="145" t="s">
        <v>87</v>
      </c>
      <c r="B100" s="77" t="s">
        <v>310</v>
      </c>
      <c r="C100" s="71" t="s">
        <v>263</v>
      </c>
      <c r="D100" s="141" t="s">
        <v>309</v>
      </c>
      <c r="E100" s="74" t="s">
        <v>258</v>
      </c>
      <c r="F100" s="88" t="s">
        <v>307</v>
      </c>
      <c r="G100" s="91" t="s">
        <v>259</v>
      </c>
      <c r="H100" s="92" t="s">
        <v>314</v>
      </c>
      <c r="I100" s="169" t="s">
        <v>268</v>
      </c>
      <c r="J100" s="147">
        <v>5</v>
      </c>
    </row>
    <row r="101" spans="1:13" ht="21" thickBot="1" x14ac:dyDescent="0.35">
      <c r="A101" s="49" t="s">
        <v>213</v>
      </c>
      <c r="B101" s="82">
        <v>992</v>
      </c>
      <c r="C101" s="82" t="s">
        <v>266</v>
      </c>
      <c r="D101" s="93"/>
      <c r="E101" s="142"/>
      <c r="F101" s="143"/>
      <c r="G101" s="143"/>
      <c r="H101" s="113"/>
      <c r="I101" s="84"/>
      <c r="J101" s="358">
        <f>J102+J107++J122</f>
        <v>5435.8</v>
      </c>
    </row>
    <row r="102" spans="1:13" ht="21" thickBot="1" x14ac:dyDescent="0.35">
      <c r="A102" s="49" t="s">
        <v>58</v>
      </c>
      <c r="B102" s="82">
        <v>992</v>
      </c>
      <c r="C102" s="82" t="s">
        <v>266</v>
      </c>
      <c r="D102" s="244" t="s">
        <v>262</v>
      </c>
      <c r="E102" s="306"/>
      <c r="F102" s="289"/>
      <c r="G102" s="289"/>
      <c r="H102" s="100"/>
      <c r="I102" s="84"/>
      <c r="J102" s="151">
        <f>J103</f>
        <v>3265.1</v>
      </c>
    </row>
    <row r="103" spans="1:13" ht="45.75" customHeight="1" thickBot="1" x14ac:dyDescent="0.35">
      <c r="A103" s="49" t="s">
        <v>141</v>
      </c>
      <c r="B103" s="82">
        <v>992</v>
      </c>
      <c r="C103" s="82" t="s">
        <v>266</v>
      </c>
      <c r="D103" s="244" t="s">
        <v>262</v>
      </c>
      <c r="E103" s="307" t="s">
        <v>266</v>
      </c>
      <c r="F103" s="103">
        <v>0</v>
      </c>
      <c r="G103" s="103" t="s">
        <v>259</v>
      </c>
      <c r="H103" s="104" t="s">
        <v>260</v>
      </c>
      <c r="I103" s="84"/>
      <c r="J103" s="150">
        <f>J104</f>
        <v>3265.1</v>
      </c>
    </row>
    <row r="104" spans="1:13" ht="32.25" customHeight="1" thickBot="1" x14ac:dyDescent="0.35">
      <c r="A104" s="43" t="s">
        <v>143</v>
      </c>
      <c r="B104" s="77">
        <v>992</v>
      </c>
      <c r="C104" s="77" t="s">
        <v>266</v>
      </c>
      <c r="D104" s="81" t="s">
        <v>262</v>
      </c>
      <c r="E104" s="112" t="s">
        <v>266</v>
      </c>
      <c r="F104" s="90">
        <v>1</v>
      </c>
      <c r="G104" s="90" t="s">
        <v>259</v>
      </c>
      <c r="H104" s="97" t="s">
        <v>260</v>
      </c>
      <c r="I104" s="80"/>
      <c r="J104" s="147">
        <f>J105</f>
        <v>3265.1</v>
      </c>
    </row>
    <row r="105" spans="1:13" ht="44.25" customHeight="1" thickBot="1" x14ac:dyDescent="0.35">
      <c r="A105" s="55" t="s">
        <v>145</v>
      </c>
      <c r="B105" s="85">
        <v>992</v>
      </c>
      <c r="C105" s="77" t="s">
        <v>266</v>
      </c>
      <c r="D105" s="81" t="s">
        <v>262</v>
      </c>
      <c r="E105" s="98" t="s">
        <v>266</v>
      </c>
      <c r="F105" s="91">
        <v>1</v>
      </c>
      <c r="G105" s="91" t="s">
        <v>259</v>
      </c>
      <c r="H105" s="92">
        <v>10390</v>
      </c>
      <c r="I105" s="80"/>
      <c r="J105" s="146">
        <f>J106</f>
        <v>3265.1</v>
      </c>
    </row>
    <row r="106" spans="1:13" ht="31.5" customHeight="1" thickBot="1" x14ac:dyDescent="0.35">
      <c r="A106" s="54" t="s">
        <v>87</v>
      </c>
      <c r="B106" s="77">
        <v>992</v>
      </c>
      <c r="C106" s="77" t="s">
        <v>266</v>
      </c>
      <c r="D106" s="81" t="s">
        <v>262</v>
      </c>
      <c r="E106" s="98" t="s">
        <v>266</v>
      </c>
      <c r="F106" s="91">
        <v>1</v>
      </c>
      <c r="G106" s="91" t="s">
        <v>259</v>
      </c>
      <c r="H106" s="92">
        <v>10390</v>
      </c>
      <c r="I106" s="80">
        <v>200</v>
      </c>
      <c r="J106" s="200">
        <v>3265.1</v>
      </c>
      <c r="K106" s="203"/>
      <c r="L106" s="203"/>
      <c r="M106" s="203"/>
    </row>
    <row r="107" spans="1:13" ht="21" thickBot="1" x14ac:dyDescent="0.35">
      <c r="A107" s="49" t="s">
        <v>59</v>
      </c>
      <c r="B107" s="82">
        <v>992</v>
      </c>
      <c r="C107" s="82" t="s">
        <v>266</v>
      </c>
      <c r="D107" s="99" t="s">
        <v>258</v>
      </c>
      <c r="E107" s="102"/>
      <c r="F107" s="103"/>
      <c r="G107" s="103"/>
      <c r="H107" s="104"/>
      <c r="I107" s="84"/>
      <c r="J107" s="151">
        <f>J108</f>
        <v>2105.5</v>
      </c>
      <c r="K107" s="203"/>
      <c r="L107" s="203"/>
      <c r="M107" s="203"/>
    </row>
    <row r="108" spans="1:13" ht="50.25" customHeight="1" thickBot="1" x14ac:dyDescent="0.35">
      <c r="A108" s="49" t="s">
        <v>141</v>
      </c>
      <c r="B108" s="82">
        <v>992</v>
      </c>
      <c r="C108" s="82" t="s">
        <v>266</v>
      </c>
      <c r="D108" s="99" t="s">
        <v>258</v>
      </c>
      <c r="E108" s="308" t="s">
        <v>266</v>
      </c>
      <c r="F108" s="289">
        <v>0</v>
      </c>
      <c r="G108" s="289" t="s">
        <v>259</v>
      </c>
      <c r="H108" s="100" t="s">
        <v>260</v>
      </c>
      <c r="I108" s="84"/>
      <c r="J108" s="150">
        <f>J109+J112+J115+J118</f>
        <v>2105.5</v>
      </c>
      <c r="K108" s="203"/>
      <c r="L108" s="203"/>
      <c r="M108" s="203"/>
    </row>
    <row r="109" spans="1:13" ht="30" customHeight="1" thickBot="1" x14ac:dyDescent="0.35">
      <c r="A109" s="43" t="s">
        <v>147</v>
      </c>
      <c r="B109" s="77">
        <v>992</v>
      </c>
      <c r="C109" s="77" t="s">
        <v>266</v>
      </c>
      <c r="D109" s="85" t="s">
        <v>258</v>
      </c>
      <c r="E109" s="98" t="s">
        <v>266</v>
      </c>
      <c r="F109" s="91">
        <v>2</v>
      </c>
      <c r="G109" s="91" t="s">
        <v>259</v>
      </c>
      <c r="H109" s="92" t="s">
        <v>260</v>
      </c>
      <c r="I109" s="80"/>
      <c r="J109" s="151">
        <f>J110</f>
        <v>700</v>
      </c>
      <c r="K109" s="203"/>
      <c r="L109" s="203"/>
      <c r="M109" s="203"/>
    </row>
    <row r="110" spans="1:13" ht="21" thickBot="1" x14ac:dyDescent="0.35">
      <c r="A110" s="38" t="s">
        <v>316</v>
      </c>
      <c r="B110" s="77">
        <v>992</v>
      </c>
      <c r="C110" s="77" t="s">
        <v>266</v>
      </c>
      <c r="D110" s="85" t="s">
        <v>258</v>
      </c>
      <c r="E110" s="112" t="s">
        <v>266</v>
      </c>
      <c r="F110" s="90">
        <v>2</v>
      </c>
      <c r="G110" s="90" t="s">
        <v>259</v>
      </c>
      <c r="H110" s="97">
        <v>10330</v>
      </c>
      <c r="I110" s="80"/>
      <c r="J110" s="147">
        <f>J111</f>
        <v>700</v>
      </c>
      <c r="K110" s="203"/>
      <c r="L110" s="203" t="s">
        <v>219</v>
      </c>
      <c r="M110" s="203"/>
    </row>
    <row r="111" spans="1:13" ht="31.5" customHeight="1" thickBot="1" x14ac:dyDescent="0.35">
      <c r="A111" s="43" t="s">
        <v>150</v>
      </c>
      <c r="B111" s="77">
        <v>992</v>
      </c>
      <c r="C111" s="77" t="s">
        <v>266</v>
      </c>
      <c r="D111" s="85" t="s">
        <v>258</v>
      </c>
      <c r="E111" s="98" t="s">
        <v>266</v>
      </c>
      <c r="F111" s="91">
        <v>2</v>
      </c>
      <c r="G111" s="91" t="s">
        <v>259</v>
      </c>
      <c r="H111" s="92">
        <v>10330</v>
      </c>
      <c r="I111" s="80">
        <v>200</v>
      </c>
      <c r="J111" s="146">
        <v>700</v>
      </c>
      <c r="K111" s="203"/>
      <c r="L111" s="203"/>
      <c r="M111" s="203"/>
    </row>
    <row r="112" spans="1:13" ht="27.75" customHeight="1" thickBot="1" x14ac:dyDescent="0.35">
      <c r="A112" s="43" t="s">
        <v>151</v>
      </c>
      <c r="B112" s="77">
        <v>992</v>
      </c>
      <c r="C112" s="77" t="s">
        <v>266</v>
      </c>
      <c r="D112" s="85" t="s">
        <v>258</v>
      </c>
      <c r="E112" s="101" t="s">
        <v>266</v>
      </c>
      <c r="F112" s="79">
        <v>3</v>
      </c>
      <c r="G112" s="79" t="s">
        <v>259</v>
      </c>
      <c r="H112" s="73" t="s">
        <v>260</v>
      </c>
      <c r="I112" s="80" t="s">
        <v>219</v>
      </c>
      <c r="J112" s="147">
        <f>J114</f>
        <v>75.5</v>
      </c>
      <c r="K112" s="203"/>
      <c r="L112" s="203"/>
      <c r="M112" s="203"/>
    </row>
    <row r="113" spans="1:13" ht="27.75" customHeight="1" thickBot="1" x14ac:dyDescent="0.35">
      <c r="A113" s="382" t="s">
        <v>420</v>
      </c>
      <c r="B113" s="77">
        <v>992</v>
      </c>
      <c r="C113" s="77" t="s">
        <v>266</v>
      </c>
      <c r="D113" s="85" t="s">
        <v>258</v>
      </c>
      <c r="E113" s="101" t="s">
        <v>266</v>
      </c>
      <c r="F113" s="79">
        <v>3</v>
      </c>
      <c r="G113" s="79" t="s">
        <v>259</v>
      </c>
      <c r="H113" s="73" t="s">
        <v>314</v>
      </c>
      <c r="I113" s="80"/>
      <c r="J113" s="147">
        <f>J114</f>
        <v>75.5</v>
      </c>
      <c r="K113" s="203"/>
      <c r="L113" s="203"/>
      <c r="M113" s="203"/>
    </row>
    <row r="114" spans="1:13" ht="30" customHeight="1" thickBot="1" x14ac:dyDescent="0.35">
      <c r="A114" s="43" t="s">
        <v>87</v>
      </c>
      <c r="B114" s="77">
        <v>992</v>
      </c>
      <c r="C114" s="77" t="s">
        <v>266</v>
      </c>
      <c r="D114" s="85" t="s">
        <v>258</v>
      </c>
      <c r="E114" s="101" t="s">
        <v>266</v>
      </c>
      <c r="F114" s="79">
        <v>3</v>
      </c>
      <c r="G114" s="79" t="s">
        <v>259</v>
      </c>
      <c r="H114" s="73" t="s">
        <v>314</v>
      </c>
      <c r="I114" s="80">
        <v>200</v>
      </c>
      <c r="J114" s="147">
        <v>75.5</v>
      </c>
      <c r="K114" s="203"/>
      <c r="L114" s="203"/>
      <c r="M114" s="203"/>
    </row>
    <row r="115" spans="1:13" ht="21" thickBot="1" x14ac:dyDescent="0.35">
      <c r="A115" s="43" t="s">
        <v>154</v>
      </c>
      <c r="B115" s="77">
        <v>992</v>
      </c>
      <c r="C115" s="77" t="s">
        <v>266</v>
      </c>
      <c r="D115" s="85" t="s">
        <v>258</v>
      </c>
      <c r="E115" s="98" t="s">
        <v>266</v>
      </c>
      <c r="F115" s="79">
        <v>4</v>
      </c>
      <c r="G115" s="79" t="s">
        <v>259</v>
      </c>
      <c r="H115" s="73" t="s">
        <v>260</v>
      </c>
      <c r="I115" s="80"/>
      <c r="J115" s="146">
        <f>J116</f>
        <v>30</v>
      </c>
      <c r="K115" s="203"/>
      <c r="L115" s="203"/>
      <c r="M115" s="203"/>
    </row>
    <row r="116" spans="1:13" ht="21" thickBot="1" x14ac:dyDescent="0.35">
      <c r="A116" s="43" t="s">
        <v>156</v>
      </c>
      <c r="B116" s="77">
        <v>992</v>
      </c>
      <c r="C116" s="77" t="s">
        <v>266</v>
      </c>
      <c r="D116" s="85" t="s">
        <v>258</v>
      </c>
      <c r="E116" s="98" t="s">
        <v>266</v>
      </c>
      <c r="F116" s="90">
        <v>4</v>
      </c>
      <c r="G116" s="79" t="s">
        <v>259</v>
      </c>
      <c r="H116" s="97">
        <v>10350</v>
      </c>
      <c r="I116" s="80"/>
      <c r="J116" s="147">
        <f>J117</f>
        <v>30</v>
      </c>
      <c r="K116" s="203"/>
      <c r="L116" s="203"/>
      <c r="M116" s="203"/>
    </row>
    <row r="117" spans="1:13" ht="26.25" customHeight="1" thickBot="1" x14ac:dyDescent="0.35">
      <c r="A117" s="43" t="s">
        <v>87</v>
      </c>
      <c r="B117" s="77">
        <v>992</v>
      </c>
      <c r="C117" s="77" t="s">
        <v>266</v>
      </c>
      <c r="D117" s="85" t="s">
        <v>258</v>
      </c>
      <c r="E117" s="98" t="s">
        <v>266</v>
      </c>
      <c r="F117" s="91">
        <v>4</v>
      </c>
      <c r="G117" s="79" t="s">
        <v>259</v>
      </c>
      <c r="H117" s="92">
        <v>10350</v>
      </c>
      <c r="I117" s="80">
        <v>200</v>
      </c>
      <c r="J117" s="147">
        <v>30</v>
      </c>
      <c r="K117" s="203"/>
      <c r="L117" s="203"/>
      <c r="M117" s="203"/>
    </row>
    <row r="118" spans="1:13" ht="27" customHeight="1" thickBot="1" x14ac:dyDescent="0.35">
      <c r="A118" s="43" t="s">
        <v>158</v>
      </c>
      <c r="B118" s="77">
        <v>992</v>
      </c>
      <c r="C118" s="77" t="s">
        <v>266</v>
      </c>
      <c r="D118" s="85" t="s">
        <v>258</v>
      </c>
      <c r="E118" s="98" t="s">
        <v>266</v>
      </c>
      <c r="F118" s="90">
        <v>5</v>
      </c>
      <c r="G118" s="79" t="s">
        <v>259</v>
      </c>
      <c r="H118" s="73" t="s">
        <v>260</v>
      </c>
      <c r="I118" s="80"/>
      <c r="J118" s="147">
        <f>J119</f>
        <v>1300</v>
      </c>
      <c r="K118" s="203"/>
      <c r="L118" s="203"/>
      <c r="M118" s="203"/>
    </row>
    <row r="119" spans="1:13" ht="19.5" customHeight="1" thickBot="1" x14ac:dyDescent="0.35">
      <c r="A119" s="55" t="s">
        <v>160</v>
      </c>
      <c r="B119" s="85">
        <v>992</v>
      </c>
      <c r="C119" s="77" t="s">
        <v>266</v>
      </c>
      <c r="D119" s="85" t="s">
        <v>258</v>
      </c>
      <c r="E119" s="251" t="s">
        <v>266</v>
      </c>
      <c r="F119" s="252">
        <v>5</v>
      </c>
      <c r="G119" s="90" t="s">
        <v>259</v>
      </c>
      <c r="H119" s="253">
        <v>10360</v>
      </c>
      <c r="I119" s="80"/>
      <c r="J119" s="146">
        <f>J120</f>
        <v>1300</v>
      </c>
      <c r="K119" s="203"/>
      <c r="L119" s="203"/>
      <c r="M119" s="203"/>
    </row>
    <row r="120" spans="1:13" ht="27" customHeight="1" thickBot="1" x14ac:dyDescent="0.35">
      <c r="A120" s="54" t="s">
        <v>87</v>
      </c>
      <c r="B120" s="77">
        <v>992</v>
      </c>
      <c r="C120" s="77" t="s">
        <v>266</v>
      </c>
      <c r="D120" s="101" t="s">
        <v>258</v>
      </c>
      <c r="E120" s="310" t="s">
        <v>266</v>
      </c>
      <c r="F120" s="311">
        <v>5</v>
      </c>
      <c r="G120" s="311" t="s">
        <v>259</v>
      </c>
      <c r="H120" s="312">
        <v>10360</v>
      </c>
      <c r="I120" s="170">
        <v>200</v>
      </c>
      <c r="J120" s="200">
        <v>1300</v>
      </c>
      <c r="K120" s="204">
        <v>36</v>
      </c>
      <c r="L120" s="203"/>
      <c r="M120" s="203"/>
    </row>
    <row r="121" spans="1:13" ht="27" customHeight="1" thickBot="1" x14ac:dyDescent="0.35">
      <c r="A121" s="292" t="s">
        <v>60</v>
      </c>
      <c r="B121" s="82" t="s">
        <v>310</v>
      </c>
      <c r="C121" s="82" t="s">
        <v>266</v>
      </c>
      <c r="D121" s="82" t="s">
        <v>266</v>
      </c>
      <c r="E121" s="309"/>
      <c r="F121" s="289"/>
      <c r="G121" s="289"/>
      <c r="H121" s="100"/>
      <c r="I121" s="84"/>
      <c r="J121" s="261">
        <f>J122</f>
        <v>65.2</v>
      </c>
      <c r="K121" s="204"/>
      <c r="L121" s="203"/>
      <c r="M121" s="203"/>
    </row>
    <row r="122" spans="1:13" ht="61.5" thickBot="1" x14ac:dyDescent="0.35">
      <c r="A122" s="49" t="s">
        <v>141</v>
      </c>
      <c r="B122" s="82">
        <v>992</v>
      </c>
      <c r="C122" s="82" t="s">
        <v>266</v>
      </c>
      <c r="D122" s="82" t="s">
        <v>266</v>
      </c>
      <c r="E122" s="297" t="s">
        <v>266</v>
      </c>
      <c r="F122" s="103" t="s">
        <v>312</v>
      </c>
      <c r="G122" s="103" t="s">
        <v>259</v>
      </c>
      <c r="H122" s="104" t="s">
        <v>260</v>
      </c>
      <c r="I122" s="84"/>
      <c r="J122" s="261">
        <f>J123</f>
        <v>65.2</v>
      </c>
      <c r="K122" s="203"/>
      <c r="L122" s="203"/>
      <c r="M122" s="203"/>
    </row>
    <row r="123" spans="1:13" ht="34.5" customHeight="1" thickBot="1" x14ac:dyDescent="0.35">
      <c r="A123" s="43" t="s">
        <v>164</v>
      </c>
      <c r="B123" s="77">
        <v>992</v>
      </c>
      <c r="C123" s="77" t="s">
        <v>266</v>
      </c>
      <c r="D123" s="77" t="s">
        <v>266</v>
      </c>
      <c r="E123" s="95" t="s">
        <v>266</v>
      </c>
      <c r="F123" s="90">
        <v>6</v>
      </c>
      <c r="G123" s="79" t="s">
        <v>259</v>
      </c>
      <c r="H123" s="97" t="s">
        <v>260</v>
      </c>
      <c r="I123" s="80"/>
      <c r="J123" s="147">
        <f>J124</f>
        <v>65.2</v>
      </c>
      <c r="K123" s="203"/>
      <c r="L123" s="203"/>
      <c r="M123" s="203"/>
    </row>
    <row r="124" spans="1:13" ht="36" customHeight="1" thickBot="1" x14ac:dyDescent="0.35">
      <c r="A124" s="43" t="s">
        <v>164</v>
      </c>
      <c r="B124" s="77">
        <v>992</v>
      </c>
      <c r="C124" s="77" t="s">
        <v>266</v>
      </c>
      <c r="D124" s="77" t="s">
        <v>266</v>
      </c>
      <c r="E124" s="98" t="s">
        <v>266</v>
      </c>
      <c r="F124" s="91">
        <v>6</v>
      </c>
      <c r="G124" s="79" t="s">
        <v>259</v>
      </c>
      <c r="H124" s="92" t="s">
        <v>344</v>
      </c>
      <c r="I124" s="80"/>
      <c r="J124" s="147">
        <f>J125</f>
        <v>65.2</v>
      </c>
      <c r="K124" s="203"/>
      <c r="L124" s="203"/>
      <c r="M124" s="203"/>
    </row>
    <row r="125" spans="1:13" ht="21" thickBot="1" x14ac:dyDescent="0.35">
      <c r="A125" s="43" t="s">
        <v>106</v>
      </c>
      <c r="B125" s="77">
        <v>992</v>
      </c>
      <c r="C125" s="77" t="s">
        <v>266</v>
      </c>
      <c r="D125" s="77" t="s">
        <v>266</v>
      </c>
      <c r="E125" s="95" t="s">
        <v>266</v>
      </c>
      <c r="F125" s="90">
        <v>6</v>
      </c>
      <c r="G125" s="79" t="s">
        <v>259</v>
      </c>
      <c r="H125" s="97" t="s">
        <v>344</v>
      </c>
      <c r="I125" s="80">
        <v>500</v>
      </c>
      <c r="J125" s="147">
        <v>65.2</v>
      </c>
      <c r="K125" s="203"/>
      <c r="L125" s="203"/>
      <c r="M125" s="203"/>
    </row>
    <row r="126" spans="1:13" ht="21" thickBot="1" x14ac:dyDescent="0.35">
      <c r="A126" s="49" t="s">
        <v>61</v>
      </c>
      <c r="B126" s="82">
        <v>992</v>
      </c>
      <c r="C126" s="82" t="s">
        <v>265</v>
      </c>
      <c r="D126" s="82"/>
      <c r="E126" s="102"/>
      <c r="F126" s="103"/>
      <c r="G126" s="103"/>
      <c r="H126" s="104"/>
      <c r="I126" s="84"/>
      <c r="J126" s="358">
        <f>J127</f>
        <v>72</v>
      </c>
      <c r="K126" s="203"/>
      <c r="L126" s="203"/>
      <c r="M126" s="203"/>
    </row>
    <row r="127" spans="1:13" ht="21" thickBot="1" x14ac:dyDescent="0.35">
      <c r="A127" s="49" t="s">
        <v>214</v>
      </c>
      <c r="B127" s="82">
        <v>992</v>
      </c>
      <c r="C127" s="82" t="s">
        <v>265</v>
      </c>
      <c r="D127" s="82" t="s">
        <v>265</v>
      </c>
      <c r="E127" s="143"/>
      <c r="F127" s="143"/>
      <c r="G127" s="143"/>
      <c r="H127" s="113"/>
      <c r="I127" s="84"/>
      <c r="J127" s="151">
        <f>J128</f>
        <v>72</v>
      </c>
      <c r="K127" s="203"/>
      <c r="L127" s="203"/>
      <c r="M127" s="203"/>
    </row>
    <row r="128" spans="1:13" ht="47.25" customHeight="1" thickBot="1" x14ac:dyDescent="0.35">
      <c r="A128" s="49" t="s">
        <v>165</v>
      </c>
      <c r="B128" s="82">
        <v>992</v>
      </c>
      <c r="C128" s="82" t="s">
        <v>265</v>
      </c>
      <c r="D128" s="82" t="s">
        <v>265</v>
      </c>
      <c r="E128" s="143" t="s">
        <v>308</v>
      </c>
      <c r="F128" s="143">
        <v>0</v>
      </c>
      <c r="G128" s="143" t="s">
        <v>259</v>
      </c>
      <c r="H128" s="113" t="s">
        <v>260</v>
      </c>
      <c r="I128" s="84"/>
      <c r="J128" s="150">
        <f>J129</f>
        <v>72</v>
      </c>
      <c r="K128" s="203"/>
      <c r="L128" s="203"/>
      <c r="M128" s="203"/>
    </row>
    <row r="129" spans="1:13" ht="21" thickBot="1" x14ac:dyDescent="0.35">
      <c r="A129" s="43" t="s">
        <v>167</v>
      </c>
      <c r="B129" s="77">
        <v>992</v>
      </c>
      <c r="C129" s="77" t="s">
        <v>265</v>
      </c>
      <c r="D129" s="77" t="s">
        <v>265</v>
      </c>
      <c r="E129" s="90" t="s">
        <v>308</v>
      </c>
      <c r="F129" s="90">
        <v>1</v>
      </c>
      <c r="G129" s="79" t="s">
        <v>259</v>
      </c>
      <c r="H129" s="73" t="s">
        <v>260</v>
      </c>
      <c r="I129" s="80"/>
      <c r="J129" s="146">
        <f>J130</f>
        <v>72</v>
      </c>
      <c r="K129" s="203"/>
      <c r="L129" s="203"/>
      <c r="M129" s="203"/>
    </row>
    <row r="130" spans="1:13" ht="21" thickBot="1" x14ac:dyDescent="0.35">
      <c r="A130" s="43" t="s">
        <v>169</v>
      </c>
      <c r="B130" s="77">
        <v>992</v>
      </c>
      <c r="C130" s="77" t="s">
        <v>265</v>
      </c>
      <c r="D130" s="77" t="s">
        <v>265</v>
      </c>
      <c r="E130" s="230" t="s">
        <v>308</v>
      </c>
      <c r="F130" s="91">
        <v>1</v>
      </c>
      <c r="G130" s="79" t="s">
        <v>259</v>
      </c>
      <c r="H130" s="92">
        <v>10190</v>
      </c>
      <c r="I130" s="80"/>
      <c r="J130" s="147">
        <f>J131</f>
        <v>72</v>
      </c>
      <c r="K130" s="203"/>
      <c r="L130" s="203"/>
      <c r="M130" s="203"/>
    </row>
    <row r="131" spans="1:13" ht="21" thickBot="1" x14ac:dyDescent="0.35">
      <c r="A131" s="54" t="s">
        <v>87</v>
      </c>
      <c r="B131" s="77">
        <v>992</v>
      </c>
      <c r="C131" s="77" t="s">
        <v>265</v>
      </c>
      <c r="D131" s="77" t="s">
        <v>265</v>
      </c>
      <c r="E131" s="90" t="s">
        <v>308</v>
      </c>
      <c r="F131" s="90">
        <v>1</v>
      </c>
      <c r="G131" s="79" t="s">
        <v>259</v>
      </c>
      <c r="H131" s="97">
        <v>10190</v>
      </c>
      <c r="I131" s="80">
        <v>200</v>
      </c>
      <c r="J131" s="146">
        <v>72</v>
      </c>
      <c r="K131" s="203"/>
      <c r="L131" s="203"/>
      <c r="M131" s="203"/>
    </row>
    <row r="132" spans="1:13" ht="21" thickBot="1" x14ac:dyDescent="0.35">
      <c r="A132" s="49" t="s">
        <v>215</v>
      </c>
      <c r="B132" s="82">
        <v>992</v>
      </c>
      <c r="C132" s="82" t="s">
        <v>264</v>
      </c>
      <c r="D132" s="82"/>
      <c r="E132" s="102"/>
      <c r="F132" s="103"/>
      <c r="G132" s="103"/>
      <c r="H132" s="104"/>
      <c r="I132" s="84"/>
      <c r="J132" s="358">
        <f>J133+J147</f>
        <v>71398.7</v>
      </c>
      <c r="K132" s="203"/>
      <c r="L132" s="203"/>
      <c r="M132" s="203"/>
    </row>
    <row r="133" spans="1:13" ht="21" thickBot="1" x14ac:dyDescent="0.35">
      <c r="A133" s="49" t="s">
        <v>64</v>
      </c>
      <c r="B133" s="82">
        <v>992</v>
      </c>
      <c r="C133" s="82" t="s">
        <v>264</v>
      </c>
      <c r="D133" s="301" t="s">
        <v>257</v>
      </c>
      <c r="E133" s="289"/>
      <c r="F133" s="289"/>
      <c r="G133" s="289"/>
      <c r="H133" s="100"/>
      <c r="I133" s="84"/>
      <c r="J133" s="150">
        <f>J134</f>
        <v>70498.7</v>
      </c>
      <c r="K133" s="203"/>
      <c r="L133" s="203"/>
      <c r="M133" s="203"/>
    </row>
    <row r="134" spans="1:13" ht="53.25" customHeight="1" thickBot="1" x14ac:dyDescent="0.35">
      <c r="A134" s="49" t="s">
        <v>216</v>
      </c>
      <c r="B134" s="82">
        <v>992</v>
      </c>
      <c r="C134" s="82" t="s">
        <v>264</v>
      </c>
      <c r="D134" s="303" t="s">
        <v>257</v>
      </c>
      <c r="E134" s="307" t="s">
        <v>265</v>
      </c>
      <c r="F134" s="103">
        <v>0</v>
      </c>
      <c r="G134" s="103" t="s">
        <v>259</v>
      </c>
      <c r="H134" s="104" t="s">
        <v>260</v>
      </c>
      <c r="I134" s="84"/>
      <c r="J134" s="151">
        <f>J135+J138+J142</f>
        <v>70498.7</v>
      </c>
      <c r="K134" s="203"/>
      <c r="L134" s="266">
        <f>J135+J138+J142+J149</f>
        <v>71398.7</v>
      </c>
      <c r="M134" s="203"/>
    </row>
    <row r="135" spans="1:13" ht="59.25" customHeight="1" thickBot="1" x14ac:dyDescent="0.35">
      <c r="A135" s="43" t="s">
        <v>173</v>
      </c>
      <c r="B135" s="77">
        <v>992</v>
      </c>
      <c r="C135" s="77" t="s">
        <v>264</v>
      </c>
      <c r="D135" s="83" t="s">
        <v>257</v>
      </c>
      <c r="E135" s="95" t="s">
        <v>265</v>
      </c>
      <c r="F135" s="90">
        <v>1</v>
      </c>
      <c r="G135" s="90" t="s">
        <v>259</v>
      </c>
      <c r="H135" s="97" t="s">
        <v>260</v>
      </c>
      <c r="I135" s="80"/>
      <c r="J135" s="147">
        <f>J136</f>
        <v>15012</v>
      </c>
      <c r="K135" s="203"/>
      <c r="L135" s="266">
        <f>L154</f>
        <v>0</v>
      </c>
      <c r="M135" s="203"/>
    </row>
    <row r="136" spans="1:13" ht="56.25" customHeight="1" thickBot="1" x14ac:dyDescent="0.35">
      <c r="A136" s="43" t="s">
        <v>409</v>
      </c>
      <c r="B136" s="77">
        <v>992</v>
      </c>
      <c r="C136" s="77" t="s">
        <v>264</v>
      </c>
      <c r="D136" s="83" t="s">
        <v>257</v>
      </c>
      <c r="E136" s="98" t="s">
        <v>265</v>
      </c>
      <c r="F136" s="91">
        <v>1</v>
      </c>
      <c r="G136" s="91" t="s">
        <v>259</v>
      </c>
      <c r="H136" s="92" t="s">
        <v>299</v>
      </c>
      <c r="I136" s="80"/>
      <c r="J136" s="147">
        <f>J137</f>
        <v>15012</v>
      </c>
      <c r="K136" s="203"/>
      <c r="L136" s="203"/>
      <c r="M136" s="203"/>
    </row>
    <row r="137" spans="1:13" ht="21" thickBot="1" x14ac:dyDescent="0.35">
      <c r="A137" s="172" t="s">
        <v>175</v>
      </c>
      <c r="B137" s="173">
        <v>992</v>
      </c>
      <c r="C137" s="173" t="s">
        <v>264</v>
      </c>
      <c r="D137" s="174" t="s">
        <v>257</v>
      </c>
      <c r="E137" s="95" t="s">
        <v>265</v>
      </c>
      <c r="F137" s="90">
        <v>1</v>
      </c>
      <c r="G137" s="90" t="s">
        <v>259</v>
      </c>
      <c r="H137" s="97" t="s">
        <v>299</v>
      </c>
      <c r="I137" s="86">
        <v>600</v>
      </c>
      <c r="J137" s="206">
        <v>15012</v>
      </c>
      <c r="K137" s="203"/>
      <c r="L137" s="203"/>
      <c r="M137" s="203"/>
    </row>
    <row r="138" spans="1:13" ht="105" customHeight="1" thickBot="1" x14ac:dyDescent="0.35">
      <c r="A138" s="56" t="s">
        <v>332</v>
      </c>
      <c r="B138" s="106" t="s">
        <v>310</v>
      </c>
      <c r="C138" s="87" t="s">
        <v>264</v>
      </c>
      <c r="D138" s="94" t="s">
        <v>257</v>
      </c>
      <c r="E138" s="175" t="s">
        <v>265</v>
      </c>
      <c r="F138" s="91" t="s">
        <v>323</v>
      </c>
      <c r="G138" s="91" t="s">
        <v>259</v>
      </c>
      <c r="H138" s="92" t="s">
        <v>260</v>
      </c>
      <c r="I138" s="80"/>
      <c r="J138" s="259">
        <f>J139</f>
        <v>53592.5</v>
      </c>
      <c r="K138" s="203"/>
      <c r="L138" s="203"/>
      <c r="M138" s="203"/>
    </row>
    <row r="139" spans="1:13" ht="44.25" customHeight="1" thickBot="1" x14ac:dyDescent="0.35">
      <c r="A139" s="144" t="s">
        <v>408</v>
      </c>
      <c r="B139" s="106" t="s">
        <v>310</v>
      </c>
      <c r="C139" s="87" t="s">
        <v>264</v>
      </c>
      <c r="D139" s="94" t="s">
        <v>257</v>
      </c>
      <c r="E139" s="98" t="s">
        <v>265</v>
      </c>
      <c r="F139" s="91" t="s">
        <v>323</v>
      </c>
      <c r="G139" s="91" t="s">
        <v>259</v>
      </c>
      <c r="H139" s="92" t="s">
        <v>324</v>
      </c>
      <c r="I139" s="80"/>
      <c r="J139" s="147">
        <f>J140+J141</f>
        <v>53592.5</v>
      </c>
      <c r="K139" s="203"/>
      <c r="L139" s="203"/>
      <c r="M139" s="203"/>
    </row>
    <row r="140" spans="1:13" ht="24" customHeight="1" thickBot="1" x14ac:dyDescent="0.35">
      <c r="A140" s="144" t="s">
        <v>175</v>
      </c>
      <c r="B140" s="87" t="s">
        <v>310</v>
      </c>
      <c r="C140" s="87" t="s">
        <v>264</v>
      </c>
      <c r="D140" s="94" t="s">
        <v>257</v>
      </c>
      <c r="E140" s="175" t="s">
        <v>265</v>
      </c>
      <c r="F140" s="91" t="s">
        <v>323</v>
      </c>
      <c r="G140" s="91" t="s">
        <v>259</v>
      </c>
      <c r="H140" s="92" t="s">
        <v>324</v>
      </c>
      <c r="I140" s="80" t="s">
        <v>325</v>
      </c>
      <c r="J140" s="258">
        <v>51382</v>
      </c>
      <c r="K140" s="249"/>
      <c r="L140" s="203"/>
      <c r="M140" s="203"/>
    </row>
    <row r="141" spans="1:13" ht="24" customHeight="1" thickBot="1" x14ac:dyDescent="0.35">
      <c r="A141" s="144" t="s">
        <v>175</v>
      </c>
      <c r="B141" s="77" t="s">
        <v>310</v>
      </c>
      <c r="C141" s="77" t="s">
        <v>264</v>
      </c>
      <c r="D141" s="83" t="s">
        <v>257</v>
      </c>
      <c r="E141" s="175" t="s">
        <v>265</v>
      </c>
      <c r="F141" s="91" t="s">
        <v>323</v>
      </c>
      <c r="G141" s="91" t="s">
        <v>259</v>
      </c>
      <c r="H141" s="92" t="s">
        <v>324</v>
      </c>
      <c r="I141" s="80" t="s">
        <v>325</v>
      </c>
      <c r="J141" s="258">
        <v>2210.5</v>
      </c>
      <c r="K141" s="249"/>
      <c r="L141" s="203"/>
      <c r="M141" s="203"/>
    </row>
    <row r="142" spans="1:13" ht="42" customHeight="1" thickBot="1" x14ac:dyDescent="0.35">
      <c r="A142" s="43" t="s">
        <v>217</v>
      </c>
      <c r="B142" s="77">
        <v>992</v>
      </c>
      <c r="C142" s="77" t="s">
        <v>264</v>
      </c>
      <c r="D142" s="83" t="s">
        <v>257</v>
      </c>
      <c r="E142" s="98" t="s">
        <v>265</v>
      </c>
      <c r="F142" s="88">
        <v>4</v>
      </c>
      <c r="G142" s="91" t="s">
        <v>259</v>
      </c>
      <c r="H142" s="92" t="s">
        <v>260</v>
      </c>
      <c r="I142" s="80"/>
      <c r="J142" s="259">
        <f>J143</f>
        <v>1894.1999999999998</v>
      </c>
    </row>
    <row r="143" spans="1:13" ht="27" customHeight="1" thickBot="1" x14ac:dyDescent="0.35">
      <c r="A143" s="43" t="s">
        <v>409</v>
      </c>
      <c r="B143" s="77">
        <v>992</v>
      </c>
      <c r="C143" s="77" t="s">
        <v>264</v>
      </c>
      <c r="D143" s="83" t="s">
        <v>257</v>
      </c>
      <c r="E143" s="98" t="s">
        <v>265</v>
      </c>
      <c r="F143" s="88">
        <v>4</v>
      </c>
      <c r="G143" s="91" t="s">
        <v>259</v>
      </c>
      <c r="H143" s="92" t="s">
        <v>299</v>
      </c>
      <c r="I143" s="80"/>
      <c r="J143" s="206">
        <f>J144+J145+J146</f>
        <v>1894.1999999999998</v>
      </c>
    </row>
    <row r="144" spans="1:13" ht="63" customHeight="1" thickBot="1" x14ac:dyDescent="0.3">
      <c r="A144" s="54" t="s">
        <v>116</v>
      </c>
      <c r="B144" s="77">
        <v>992</v>
      </c>
      <c r="C144" s="77" t="s">
        <v>264</v>
      </c>
      <c r="D144" s="83" t="s">
        <v>257</v>
      </c>
      <c r="E144" s="112" t="s">
        <v>265</v>
      </c>
      <c r="F144" s="96">
        <v>4</v>
      </c>
      <c r="G144" s="90" t="s">
        <v>259</v>
      </c>
      <c r="H144" s="97" t="s">
        <v>299</v>
      </c>
      <c r="I144" s="230">
        <v>100</v>
      </c>
      <c r="J144" s="200">
        <v>1655.5</v>
      </c>
    </row>
    <row r="145" spans="1:12" ht="31.5" customHeight="1" thickBot="1" x14ac:dyDescent="0.35">
      <c r="A145" s="54" t="s">
        <v>87</v>
      </c>
      <c r="B145" s="77">
        <v>992</v>
      </c>
      <c r="C145" s="77" t="s">
        <v>264</v>
      </c>
      <c r="D145" s="83" t="s">
        <v>257</v>
      </c>
      <c r="E145" s="98" t="s">
        <v>265</v>
      </c>
      <c r="F145" s="88">
        <v>4</v>
      </c>
      <c r="G145" s="91" t="s">
        <v>259</v>
      </c>
      <c r="H145" s="92" t="s">
        <v>299</v>
      </c>
      <c r="I145" s="170">
        <v>200</v>
      </c>
      <c r="J145" s="200">
        <v>237.6</v>
      </c>
    </row>
    <row r="146" spans="1:12" ht="21" thickBot="1" x14ac:dyDescent="0.35">
      <c r="A146" s="59" t="s">
        <v>88</v>
      </c>
      <c r="B146" s="77">
        <v>992</v>
      </c>
      <c r="C146" s="77" t="s">
        <v>264</v>
      </c>
      <c r="D146" s="94" t="s">
        <v>257</v>
      </c>
      <c r="E146" s="101" t="s">
        <v>265</v>
      </c>
      <c r="F146" s="70">
        <v>4</v>
      </c>
      <c r="G146" s="79" t="s">
        <v>259</v>
      </c>
      <c r="H146" s="97" t="s">
        <v>299</v>
      </c>
      <c r="I146" s="80">
        <v>800</v>
      </c>
      <c r="J146" s="200">
        <v>1.1000000000000001</v>
      </c>
    </row>
    <row r="147" spans="1:12" ht="21" thickBot="1" x14ac:dyDescent="0.35">
      <c r="A147" s="60" t="s">
        <v>65</v>
      </c>
      <c r="B147" s="82">
        <v>992</v>
      </c>
      <c r="C147" s="82" t="s">
        <v>264</v>
      </c>
      <c r="D147" s="303" t="s">
        <v>263</v>
      </c>
      <c r="E147" s="102"/>
      <c r="F147" s="103"/>
      <c r="G147" s="103"/>
      <c r="H147" s="104"/>
      <c r="I147" s="84"/>
      <c r="J147" s="152">
        <f>J148</f>
        <v>900</v>
      </c>
    </row>
    <row r="148" spans="1:12" ht="50.25" customHeight="1" thickBot="1" x14ac:dyDescent="0.35">
      <c r="A148" s="49" t="s">
        <v>216</v>
      </c>
      <c r="B148" s="82">
        <v>992</v>
      </c>
      <c r="C148" s="82" t="s">
        <v>264</v>
      </c>
      <c r="D148" s="303" t="s">
        <v>263</v>
      </c>
      <c r="E148" s="309" t="s">
        <v>265</v>
      </c>
      <c r="F148" s="289">
        <v>0</v>
      </c>
      <c r="G148" s="289" t="s">
        <v>259</v>
      </c>
      <c r="H148" s="100" t="s">
        <v>260</v>
      </c>
      <c r="I148" s="84"/>
      <c r="J148" s="150">
        <f>J149</f>
        <v>900</v>
      </c>
    </row>
    <row r="149" spans="1:12" ht="38.25" customHeight="1" thickBot="1" x14ac:dyDescent="0.35">
      <c r="A149" s="43" t="s">
        <v>176</v>
      </c>
      <c r="B149" s="77">
        <v>992</v>
      </c>
      <c r="C149" s="77" t="s">
        <v>264</v>
      </c>
      <c r="D149" s="83" t="s">
        <v>263</v>
      </c>
      <c r="E149" s="98" t="s">
        <v>265</v>
      </c>
      <c r="F149" s="91">
        <v>3</v>
      </c>
      <c r="G149" s="91" t="s">
        <v>259</v>
      </c>
      <c r="H149" s="92" t="s">
        <v>260</v>
      </c>
      <c r="I149" s="80"/>
      <c r="J149" s="146">
        <f>J150</f>
        <v>900</v>
      </c>
    </row>
    <row r="150" spans="1:12" ht="53.25" customHeight="1" thickBot="1" x14ac:dyDescent="0.35">
      <c r="A150" s="55" t="s">
        <v>178</v>
      </c>
      <c r="B150" s="85">
        <v>992</v>
      </c>
      <c r="C150" s="77" t="s">
        <v>264</v>
      </c>
      <c r="D150" s="83" t="s">
        <v>263</v>
      </c>
      <c r="E150" s="95" t="s">
        <v>265</v>
      </c>
      <c r="F150" s="90">
        <v>3</v>
      </c>
      <c r="G150" s="90" t="s">
        <v>259</v>
      </c>
      <c r="H150" s="97">
        <v>10080</v>
      </c>
      <c r="I150" s="80"/>
      <c r="J150" s="147">
        <f>J151</f>
        <v>900</v>
      </c>
    </row>
    <row r="151" spans="1:12" ht="27.75" customHeight="1" thickBot="1" x14ac:dyDescent="0.35">
      <c r="A151" s="54" t="s">
        <v>87</v>
      </c>
      <c r="B151" s="77">
        <v>992</v>
      </c>
      <c r="C151" s="77" t="s">
        <v>264</v>
      </c>
      <c r="D151" s="83" t="s">
        <v>263</v>
      </c>
      <c r="E151" s="98" t="s">
        <v>265</v>
      </c>
      <c r="F151" s="91">
        <v>3</v>
      </c>
      <c r="G151" s="91" t="s">
        <v>259</v>
      </c>
      <c r="H151" s="92">
        <v>10080</v>
      </c>
      <c r="I151" s="80">
        <v>200</v>
      </c>
      <c r="J151" s="146">
        <v>900</v>
      </c>
    </row>
    <row r="152" spans="1:12" ht="21" thickBot="1" x14ac:dyDescent="0.35">
      <c r="A152" s="49" t="s">
        <v>66</v>
      </c>
      <c r="B152" s="82">
        <v>992</v>
      </c>
      <c r="C152" s="82">
        <v>11</v>
      </c>
      <c r="D152" s="299"/>
      <c r="E152" s="102"/>
      <c r="F152" s="103"/>
      <c r="G152" s="103"/>
      <c r="H152" s="104"/>
      <c r="I152" s="84"/>
      <c r="J152" s="358">
        <f>J153</f>
        <v>7593.3</v>
      </c>
    </row>
    <row r="153" spans="1:12" ht="21" thickBot="1" x14ac:dyDescent="0.35">
      <c r="A153" s="49" t="s">
        <v>67</v>
      </c>
      <c r="B153" s="82"/>
      <c r="C153" s="314" t="s">
        <v>343</v>
      </c>
      <c r="D153" s="315" t="s">
        <v>262</v>
      </c>
      <c r="E153" s="386"/>
      <c r="F153" s="387"/>
      <c r="G153" s="143"/>
      <c r="H153" s="113"/>
      <c r="I153" s="84"/>
      <c r="J153" s="152">
        <f>J154</f>
        <v>7593.3</v>
      </c>
    </row>
    <row r="154" spans="1:12" ht="57" customHeight="1" thickBot="1" x14ac:dyDescent="0.35">
      <c r="A154" s="49" t="s">
        <v>183</v>
      </c>
      <c r="B154" s="82">
        <v>992</v>
      </c>
      <c r="C154" s="82">
        <v>11</v>
      </c>
      <c r="D154" s="313" t="s">
        <v>262</v>
      </c>
      <c r="E154" s="309" t="s">
        <v>264</v>
      </c>
      <c r="F154" s="289">
        <v>0</v>
      </c>
      <c r="G154" s="143" t="s">
        <v>259</v>
      </c>
      <c r="H154" s="113" t="s">
        <v>260</v>
      </c>
      <c r="I154" s="84"/>
      <c r="J154" s="151">
        <f>J155</f>
        <v>7593.3</v>
      </c>
      <c r="L154" s="250"/>
    </row>
    <row r="155" spans="1:12" ht="21" thickBot="1" x14ac:dyDescent="0.35">
      <c r="A155" s="24" t="s">
        <v>185</v>
      </c>
      <c r="B155" s="77">
        <v>992</v>
      </c>
      <c r="C155" s="77">
        <v>11</v>
      </c>
      <c r="D155" s="106" t="s">
        <v>262</v>
      </c>
      <c r="E155" s="98" t="s">
        <v>264</v>
      </c>
      <c r="F155" s="91">
        <v>1</v>
      </c>
      <c r="G155" s="79" t="s">
        <v>259</v>
      </c>
      <c r="H155" s="73" t="s">
        <v>260</v>
      </c>
      <c r="I155" s="80"/>
      <c r="J155" s="147">
        <f>J156+J158</f>
        <v>7593.3</v>
      </c>
    </row>
    <row r="156" spans="1:12" ht="30" customHeight="1" thickBot="1" x14ac:dyDescent="0.35">
      <c r="A156" s="55" t="s">
        <v>187</v>
      </c>
      <c r="B156" s="85">
        <v>992</v>
      </c>
      <c r="C156" s="77">
        <v>11</v>
      </c>
      <c r="D156" s="105" t="s">
        <v>262</v>
      </c>
      <c r="E156" s="95" t="s">
        <v>264</v>
      </c>
      <c r="F156" s="90">
        <v>1</v>
      </c>
      <c r="G156" s="79" t="s">
        <v>259</v>
      </c>
      <c r="H156" s="97">
        <v>10070</v>
      </c>
      <c r="I156" s="80"/>
      <c r="J156" s="146">
        <f>J157</f>
        <v>100</v>
      </c>
    </row>
    <row r="157" spans="1:12" ht="27" customHeight="1" thickBot="1" x14ac:dyDescent="0.35">
      <c r="A157" s="54" t="s">
        <v>87</v>
      </c>
      <c r="B157" s="77">
        <v>992</v>
      </c>
      <c r="C157" s="77">
        <v>11</v>
      </c>
      <c r="D157" s="106" t="s">
        <v>262</v>
      </c>
      <c r="E157" s="98" t="s">
        <v>264</v>
      </c>
      <c r="F157" s="91">
        <v>1</v>
      </c>
      <c r="G157" s="91" t="s">
        <v>259</v>
      </c>
      <c r="H157" s="92">
        <v>10070</v>
      </c>
      <c r="I157" s="80">
        <v>200</v>
      </c>
      <c r="J157" s="147">
        <v>100</v>
      </c>
    </row>
    <row r="158" spans="1:12" ht="41.25" thickBot="1" x14ac:dyDescent="0.35">
      <c r="A158" s="54" t="s">
        <v>401</v>
      </c>
      <c r="B158" s="77" t="s">
        <v>310</v>
      </c>
      <c r="C158" s="77" t="s">
        <v>343</v>
      </c>
      <c r="D158" s="256" t="s">
        <v>262</v>
      </c>
      <c r="E158" s="251" t="s">
        <v>264</v>
      </c>
      <c r="F158" s="252" t="s">
        <v>307</v>
      </c>
      <c r="G158" s="252" t="s">
        <v>259</v>
      </c>
      <c r="H158" s="253" t="s">
        <v>402</v>
      </c>
      <c r="I158" s="86"/>
      <c r="J158" s="254">
        <f>J159</f>
        <v>7493.3</v>
      </c>
    </row>
    <row r="159" spans="1:12" ht="44.25" customHeight="1" thickBot="1" x14ac:dyDescent="0.35">
      <c r="A159" s="54" t="s">
        <v>407</v>
      </c>
      <c r="B159" s="77" t="s">
        <v>310</v>
      </c>
      <c r="C159" s="77" t="s">
        <v>343</v>
      </c>
      <c r="D159" s="105" t="s">
        <v>262</v>
      </c>
      <c r="E159" s="251" t="s">
        <v>264</v>
      </c>
      <c r="F159" s="252" t="s">
        <v>307</v>
      </c>
      <c r="G159" s="252" t="s">
        <v>259</v>
      </c>
      <c r="H159" s="253" t="s">
        <v>402</v>
      </c>
      <c r="I159" s="255" t="s">
        <v>403</v>
      </c>
      <c r="J159" s="257">
        <v>7493.3</v>
      </c>
    </row>
    <row r="160" spans="1:12" ht="27" customHeight="1" thickBot="1" x14ac:dyDescent="0.35">
      <c r="A160" s="292" t="s">
        <v>68</v>
      </c>
      <c r="B160" s="82" t="s">
        <v>310</v>
      </c>
      <c r="C160" s="314" t="s">
        <v>400</v>
      </c>
      <c r="D160" s="315"/>
      <c r="E160" s="316"/>
      <c r="F160" s="317"/>
      <c r="G160" s="317"/>
      <c r="H160" s="318"/>
      <c r="I160" s="319"/>
      <c r="J160" s="385">
        <f>J161</f>
        <v>1.4</v>
      </c>
    </row>
    <row r="161" spans="1:10" ht="27" customHeight="1" thickBot="1" x14ac:dyDescent="0.35">
      <c r="A161" s="292" t="s">
        <v>69</v>
      </c>
      <c r="B161" s="82" t="s">
        <v>310</v>
      </c>
      <c r="C161" s="314" t="s">
        <v>400</v>
      </c>
      <c r="D161" s="315" t="s">
        <v>257</v>
      </c>
      <c r="E161" s="320"/>
      <c r="F161" s="321"/>
      <c r="G161" s="321"/>
      <c r="H161" s="322"/>
      <c r="I161" s="319"/>
      <c r="J161" s="323">
        <v>1.4</v>
      </c>
    </row>
    <row r="162" spans="1:10" ht="27" customHeight="1" thickBot="1" x14ac:dyDescent="0.35">
      <c r="A162" s="292" t="s">
        <v>218</v>
      </c>
      <c r="B162" s="82">
        <v>992</v>
      </c>
      <c r="C162" s="314">
        <v>13</v>
      </c>
      <c r="D162" s="324" t="s">
        <v>257</v>
      </c>
      <c r="E162" s="143">
        <v>54</v>
      </c>
      <c r="F162" s="143">
        <v>0</v>
      </c>
      <c r="G162" s="143" t="s">
        <v>259</v>
      </c>
      <c r="H162" s="113" t="s">
        <v>260</v>
      </c>
      <c r="I162" s="325"/>
      <c r="J162" s="326">
        <f>J163</f>
        <v>1.4</v>
      </c>
    </row>
    <row r="163" spans="1:10" ht="21" thickBot="1" x14ac:dyDescent="0.35">
      <c r="A163" s="54" t="s">
        <v>200</v>
      </c>
      <c r="B163" s="77">
        <v>992</v>
      </c>
      <c r="C163" s="77">
        <v>13</v>
      </c>
      <c r="D163" s="83" t="s">
        <v>257</v>
      </c>
      <c r="E163" s="79">
        <v>54</v>
      </c>
      <c r="F163" s="79">
        <v>2</v>
      </c>
      <c r="G163" s="79" t="s">
        <v>259</v>
      </c>
      <c r="H163" s="73" t="s">
        <v>260</v>
      </c>
      <c r="I163" s="80"/>
      <c r="J163" s="58">
        <f>J164</f>
        <v>1.4</v>
      </c>
    </row>
    <row r="164" spans="1:10" ht="21" thickBot="1" x14ac:dyDescent="0.35">
      <c r="A164" s="54" t="s">
        <v>200</v>
      </c>
      <c r="B164" s="77">
        <v>992</v>
      </c>
      <c r="C164" s="77">
        <v>13</v>
      </c>
      <c r="D164" s="83" t="s">
        <v>257</v>
      </c>
      <c r="E164" s="79">
        <v>54</v>
      </c>
      <c r="F164" s="79">
        <v>2</v>
      </c>
      <c r="G164" s="79" t="s">
        <v>259</v>
      </c>
      <c r="H164" s="73">
        <v>10020</v>
      </c>
      <c r="I164" s="80"/>
      <c r="J164" s="57">
        <f>J165</f>
        <v>1.4</v>
      </c>
    </row>
    <row r="165" spans="1:10" ht="30" customHeight="1" thickBot="1" x14ac:dyDescent="0.35">
      <c r="A165" s="43" t="s">
        <v>68</v>
      </c>
      <c r="B165" s="77">
        <v>992</v>
      </c>
      <c r="C165" s="77">
        <v>13</v>
      </c>
      <c r="D165" s="83" t="s">
        <v>257</v>
      </c>
      <c r="E165" s="79">
        <v>54</v>
      </c>
      <c r="F165" s="79">
        <v>2</v>
      </c>
      <c r="G165" s="79" t="s">
        <v>259</v>
      </c>
      <c r="H165" s="73">
        <v>10020</v>
      </c>
      <c r="I165" s="80">
        <v>700</v>
      </c>
      <c r="J165" s="61">
        <v>1.4</v>
      </c>
    </row>
    <row r="166" spans="1:10" ht="20.25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ht="38.25" customHeight="1" x14ac:dyDescent="0.3">
      <c r="A167" s="423" t="s">
        <v>416</v>
      </c>
      <c r="B167" s="419"/>
      <c r="C167" s="418"/>
      <c r="D167" s="418"/>
      <c r="E167" s="418"/>
      <c r="F167" s="418"/>
      <c r="G167" s="418"/>
      <c r="H167" s="418"/>
      <c r="I167" s="418"/>
      <c r="J167" s="418"/>
    </row>
  </sheetData>
  <autoFilter ref="A6:J165"/>
  <mergeCells count="6">
    <mergeCell ref="G2:J2"/>
    <mergeCell ref="A167:J167"/>
    <mergeCell ref="E8:H8"/>
    <mergeCell ref="A5:J5"/>
    <mergeCell ref="E71:H71"/>
    <mergeCell ref="E76:H76"/>
  </mergeCells>
  <pageMargins left="0.70866141732283472" right="0.70866141732283472" top="0.74803149606299213" bottom="0" header="0.31496062992125984" footer="0.31496062992125984"/>
  <pageSetup paperSize="9" scale="2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2" workbookViewId="0">
      <selection activeCell="C2" sqref="C2"/>
    </sheetView>
  </sheetViews>
  <sheetFormatPr defaultRowHeight="15.75" x14ac:dyDescent="0.25"/>
  <cols>
    <col min="2" max="2" width="31.25" customWidth="1"/>
    <col min="3" max="3" width="49" customWidth="1"/>
    <col min="4" max="4" width="13.5" customWidth="1"/>
  </cols>
  <sheetData>
    <row r="1" spans="1:5" ht="384" customHeight="1" x14ac:dyDescent="0.3">
      <c r="C1" s="429" t="s">
        <v>423</v>
      </c>
      <c r="D1" s="430"/>
      <c r="E1" s="348"/>
    </row>
    <row r="4" spans="1:5" ht="42" customHeight="1" x14ac:dyDescent="0.25">
      <c r="A4" s="413" t="s">
        <v>222</v>
      </c>
      <c r="B4" s="432"/>
      <c r="C4" s="432"/>
      <c r="D4" s="432"/>
    </row>
    <row r="5" spans="1:5" ht="21" x14ac:dyDescent="0.35">
      <c r="A5" s="413" t="s">
        <v>393</v>
      </c>
      <c r="B5" s="432"/>
      <c r="C5" s="432"/>
      <c r="D5" s="8"/>
    </row>
    <row r="6" spans="1:5" ht="21" x14ac:dyDescent="0.35">
      <c r="A6" s="9"/>
      <c r="B6" s="8"/>
      <c r="C6" s="8"/>
      <c r="D6" s="8"/>
    </row>
    <row r="7" spans="1:5" ht="40.5" x14ac:dyDescent="0.35">
      <c r="B7" s="8"/>
      <c r="C7" s="8"/>
      <c r="D7" s="45" t="s">
        <v>256</v>
      </c>
    </row>
    <row r="8" spans="1:5" ht="84" customHeight="1" x14ac:dyDescent="0.25">
      <c r="A8" s="359" t="s">
        <v>223</v>
      </c>
      <c r="B8" s="156"/>
      <c r="C8" s="431" t="s">
        <v>225</v>
      </c>
      <c r="D8" s="431" t="s">
        <v>394</v>
      </c>
    </row>
    <row r="9" spans="1:5" ht="20.25" x14ac:dyDescent="0.25">
      <c r="A9" s="359" t="s">
        <v>224</v>
      </c>
      <c r="B9" s="156" t="s">
        <v>2</v>
      </c>
      <c r="C9" s="431"/>
      <c r="D9" s="431"/>
    </row>
    <row r="10" spans="1:5" ht="32.25" customHeight="1" x14ac:dyDescent="0.25">
      <c r="A10" s="359" t="s">
        <v>220</v>
      </c>
      <c r="B10" s="156" t="s">
        <v>221</v>
      </c>
      <c r="C10" s="156" t="s">
        <v>226</v>
      </c>
      <c r="D10" s="156" t="s">
        <v>227</v>
      </c>
    </row>
    <row r="11" spans="1:5" ht="55.5" customHeight="1" x14ac:dyDescent="0.25">
      <c r="A11" s="359"/>
      <c r="B11" s="157" t="s">
        <v>318</v>
      </c>
      <c r="C11" s="157" t="s">
        <v>317</v>
      </c>
      <c r="D11" s="197">
        <f>D17-D16+D14</f>
        <v>2601.3999999999942</v>
      </c>
    </row>
    <row r="12" spans="1:5" ht="74.25" customHeight="1" x14ac:dyDescent="0.25">
      <c r="A12" s="157"/>
      <c r="B12" s="157" t="s">
        <v>228</v>
      </c>
      <c r="C12" s="158" t="s">
        <v>229</v>
      </c>
      <c r="D12" s="197">
        <f>D13-D15</f>
        <v>0</v>
      </c>
    </row>
    <row r="13" spans="1:5" ht="85.5" customHeight="1" x14ac:dyDescent="0.25">
      <c r="A13" s="157"/>
      <c r="B13" s="156" t="s">
        <v>230</v>
      </c>
      <c r="C13" s="159" t="s">
        <v>231</v>
      </c>
      <c r="D13" s="199">
        <f>D14</f>
        <v>1400</v>
      </c>
    </row>
    <row r="14" spans="1:5" ht="84" customHeight="1" x14ac:dyDescent="0.25">
      <c r="A14" s="157"/>
      <c r="B14" s="156" t="s">
        <v>232</v>
      </c>
      <c r="C14" s="159" t="s">
        <v>233</v>
      </c>
      <c r="D14" s="199">
        <v>1400</v>
      </c>
    </row>
    <row r="15" spans="1:5" ht="81" customHeight="1" x14ac:dyDescent="0.25">
      <c r="A15" s="157"/>
      <c r="B15" s="156" t="s">
        <v>234</v>
      </c>
      <c r="C15" s="159" t="s">
        <v>235</v>
      </c>
      <c r="D15" s="160">
        <f>D16</f>
        <v>1400</v>
      </c>
    </row>
    <row r="16" spans="1:5" ht="98.25" customHeight="1" x14ac:dyDescent="0.25">
      <c r="A16" s="157"/>
      <c r="B16" s="156" t="s">
        <v>236</v>
      </c>
      <c r="C16" s="159" t="s">
        <v>237</v>
      </c>
      <c r="D16" s="160">
        <v>1400</v>
      </c>
    </row>
    <row r="17" spans="1:7" ht="50.25" customHeight="1" x14ac:dyDescent="0.25">
      <c r="A17" s="157"/>
      <c r="B17" s="161" t="s">
        <v>238</v>
      </c>
      <c r="C17" s="161" t="s">
        <v>239</v>
      </c>
      <c r="D17" s="218">
        <f>D21-D18</f>
        <v>2601.3999999999942</v>
      </c>
      <c r="E17" s="3"/>
    </row>
    <row r="18" spans="1:7" ht="37.5" customHeight="1" x14ac:dyDescent="0.25">
      <c r="A18" s="359"/>
      <c r="B18" s="162" t="s">
        <v>240</v>
      </c>
      <c r="C18" s="163" t="s">
        <v>241</v>
      </c>
      <c r="D18" s="164">
        <f>D19</f>
        <v>96877.3</v>
      </c>
    </row>
    <row r="19" spans="1:7" ht="40.5" x14ac:dyDescent="0.25">
      <c r="A19" s="359"/>
      <c r="B19" s="165" t="s">
        <v>242</v>
      </c>
      <c r="C19" s="163" t="s">
        <v>248</v>
      </c>
      <c r="D19" s="164">
        <f>D20</f>
        <v>96877.3</v>
      </c>
      <c r="G19" s="3"/>
    </row>
    <row r="20" spans="1:7" ht="40.5" x14ac:dyDescent="0.25">
      <c r="A20" s="359"/>
      <c r="B20" s="162" t="s">
        <v>243</v>
      </c>
      <c r="C20" s="163" t="s">
        <v>249</v>
      </c>
      <c r="D20" s="164">
        <v>96877.3</v>
      </c>
    </row>
    <row r="21" spans="1:7" ht="40.5" x14ac:dyDescent="0.25">
      <c r="A21" s="359"/>
      <c r="B21" s="162" t="s">
        <v>244</v>
      </c>
      <c r="C21" s="163" t="s">
        <v>245</v>
      </c>
      <c r="D21" s="164">
        <f>D22</f>
        <v>99478.7</v>
      </c>
    </row>
    <row r="22" spans="1:7" ht="40.5" x14ac:dyDescent="0.25">
      <c r="A22" s="359"/>
      <c r="B22" s="162" t="s">
        <v>246</v>
      </c>
      <c r="C22" s="163" t="s">
        <v>250</v>
      </c>
      <c r="D22" s="164">
        <f>D23</f>
        <v>99478.7</v>
      </c>
    </row>
    <row r="23" spans="1:7" ht="40.5" x14ac:dyDescent="0.25">
      <c r="A23" s="359"/>
      <c r="B23" s="162" t="s">
        <v>247</v>
      </c>
      <c r="C23" s="163" t="s">
        <v>251</v>
      </c>
      <c r="D23" s="164">
        <v>99478.7</v>
      </c>
    </row>
    <row r="24" spans="1:7" ht="21" x14ac:dyDescent="0.35">
      <c r="A24" s="45"/>
      <c r="B24" s="8"/>
      <c r="C24" s="8"/>
      <c r="D24" s="8"/>
    </row>
    <row r="25" spans="1:7" ht="24.75" customHeight="1" x14ac:dyDescent="0.35">
      <c r="A25" s="45"/>
      <c r="B25" s="8"/>
      <c r="C25" s="8"/>
      <c r="D25" s="8"/>
    </row>
    <row r="26" spans="1:7" ht="46.5" customHeight="1" x14ac:dyDescent="0.35">
      <c r="A26" s="423" t="s">
        <v>422</v>
      </c>
      <c r="B26" s="417"/>
      <c r="C26" s="395"/>
      <c r="D26" s="395"/>
    </row>
    <row r="27" spans="1:7" ht="21" customHeight="1" x14ac:dyDescent="0.35">
      <c r="A27" s="45"/>
      <c r="B27" s="8"/>
      <c r="C27" s="8"/>
      <c r="D27" s="8"/>
    </row>
    <row r="28" spans="1:7" ht="63.75" customHeight="1" x14ac:dyDescent="0.35">
      <c r="A28" s="8"/>
      <c r="B28" s="8"/>
      <c r="C28" s="8"/>
      <c r="D28" s="8"/>
    </row>
  </sheetData>
  <mergeCells count="6">
    <mergeCell ref="A26:D26"/>
    <mergeCell ref="C1:D1"/>
    <mergeCell ref="C8:C9"/>
    <mergeCell ref="D8:D9"/>
    <mergeCell ref="A4:D4"/>
    <mergeCell ref="A5:C5"/>
  </mergeCells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opLeftCell="A19" workbookViewId="0">
      <selection activeCell="E16" sqref="E16"/>
    </sheetView>
  </sheetViews>
  <sheetFormatPr defaultRowHeight="15.75" x14ac:dyDescent="0.25"/>
  <cols>
    <col min="1" max="1" width="73.75" customWidth="1"/>
    <col min="2" max="2" width="34" customWidth="1"/>
  </cols>
  <sheetData>
    <row r="1" spans="1:2" ht="20.25" x14ac:dyDescent="0.25">
      <c r="B1" s="215" t="s">
        <v>346</v>
      </c>
    </row>
    <row r="2" spans="1:2" ht="20.25" x14ac:dyDescent="0.25">
      <c r="B2" s="215"/>
    </row>
    <row r="3" spans="1:2" ht="20.25" x14ac:dyDescent="0.25">
      <c r="B3" s="215" t="s">
        <v>252</v>
      </c>
    </row>
    <row r="4" spans="1:2" ht="45.75" customHeight="1" x14ac:dyDescent="0.25">
      <c r="B4" s="216" t="s">
        <v>253</v>
      </c>
    </row>
    <row r="5" spans="1:2" ht="20.25" x14ac:dyDescent="0.25">
      <c r="B5" s="215" t="s">
        <v>70</v>
      </c>
    </row>
    <row r="6" spans="1:2" ht="20.25" x14ac:dyDescent="0.25">
      <c r="B6" s="215" t="s">
        <v>254</v>
      </c>
    </row>
    <row r="7" spans="1:2" ht="20.25" x14ac:dyDescent="0.25">
      <c r="B7" s="222" t="s">
        <v>347</v>
      </c>
    </row>
    <row r="9" spans="1:2" ht="40.5" customHeight="1" x14ac:dyDescent="0.35">
      <c r="A9" s="413" t="s">
        <v>348</v>
      </c>
      <c r="B9" s="433"/>
    </row>
    <row r="10" spans="1:2" ht="21" x14ac:dyDescent="0.35">
      <c r="A10" s="9" t="s">
        <v>387</v>
      </c>
      <c r="B10" s="8"/>
    </row>
    <row r="11" spans="1:2" ht="21" thickBot="1" x14ac:dyDescent="0.3">
      <c r="B11" s="10" t="s">
        <v>349</v>
      </c>
    </row>
    <row r="12" spans="1:2" ht="43.5" customHeight="1" thickBot="1" x14ac:dyDescent="0.3">
      <c r="A12" s="17" t="s">
        <v>350</v>
      </c>
      <c r="B12" s="11" t="s">
        <v>3</v>
      </c>
    </row>
    <row r="13" spans="1:2" ht="21" thickBot="1" x14ac:dyDescent="0.3">
      <c r="A13" s="12" t="s">
        <v>220</v>
      </c>
      <c r="B13" s="39" t="s">
        <v>221</v>
      </c>
    </row>
    <row r="14" spans="1:2" ht="54" customHeight="1" x14ac:dyDescent="0.25">
      <c r="A14" s="223" t="s">
        <v>351</v>
      </c>
      <c r="B14" s="224"/>
    </row>
    <row r="15" spans="1:2" ht="23.25" customHeight="1" thickBot="1" x14ac:dyDescent="0.3">
      <c r="A15" s="12" t="s">
        <v>44</v>
      </c>
      <c r="B15" s="39"/>
    </row>
    <row r="16" spans="1:2" ht="25.5" customHeight="1" thickBot="1" x14ac:dyDescent="0.3">
      <c r="A16" s="33" t="s">
        <v>352</v>
      </c>
      <c r="B16" s="39">
        <v>0</v>
      </c>
    </row>
    <row r="17" spans="1:3" ht="25.5" customHeight="1" thickBot="1" x14ac:dyDescent="0.3">
      <c r="A17" s="33" t="s">
        <v>353</v>
      </c>
      <c r="B17" s="39">
        <v>0</v>
      </c>
    </row>
    <row r="18" spans="1:3" ht="36.75" customHeight="1" x14ac:dyDescent="0.25">
      <c r="A18" s="225" t="s">
        <v>354</v>
      </c>
      <c r="B18" s="224"/>
    </row>
    <row r="19" spans="1:3" ht="18.75" customHeight="1" thickBot="1" x14ac:dyDescent="0.3">
      <c r="A19" s="33" t="s">
        <v>355</v>
      </c>
      <c r="B19" s="39">
        <v>1400</v>
      </c>
    </row>
    <row r="20" spans="1:3" ht="26.25" customHeight="1" thickBot="1" x14ac:dyDescent="0.3">
      <c r="A20" s="12" t="s">
        <v>44</v>
      </c>
      <c r="B20" s="39"/>
    </row>
    <row r="21" spans="1:3" ht="73.5" customHeight="1" thickBot="1" x14ac:dyDescent="0.3">
      <c r="A21" s="33" t="s">
        <v>356</v>
      </c>
      <c r="B21" s="39">
        <v>1400</v>
      </c>
    </row>
    <row r="22" spans="1:3" ht="42.75" customHeight="1" thickBot="1" x14ac:dyDescent="0.3">
      <c r="A22" s="33" t="s">
        <v>357</v>
      </c>
      <c r="B22" s="39">
        <v>1400</v>
      </c>
    </row>
    <row r="23" spans="1:3" ht="60.75" customHeight="1" thickBot="1" x14ac:dyDescent="0.3">
      <c r="A23" s="33" t="s">
        <v>358</v>
      </c>
      <c r="B23" s="39">
        <v>1400</v>
      </c>
    </row>
    <row r="24" spans="1:3" ht="72.75" customHeight="1" thickBot="1" x14ac:dyDescent="0.3">
      <c r="A24" s="33" t="s">
        <v>395</v>
      </c>
      <c r="B24" s="39">
        <v>1400</v>
      </c>
    </row>
    <row r="25" spans="1:3" ht="33" customHeight="1" thickBot="1" x14ac:dyDescent="0.3">
      <c r="A25" s="43" t="s">
        <v>359</v>
      </c>
      <c r="B25" s="39" t="s">
        <v>360</v>
      </c>
    </row>
    <row r="26" spans="1:3" ht="25.5" customHeight="1" thickBot="1" x14ac:dyDescent="0.3">
      <c r="A26" s="12" t="s">
        <v>44</v>
      </c>
      <c r="B26" s="39"/>
    </row>
    <row r="27" spans="1:3" ht="27" customHeight="1" thickBot="1" x14ac:dyDescent="0.3">
      <c r="A27" s="33" t="s">
        <v>361</v>
      </c>
      <c r="B27" s="39">
        <v>0</v>
      </c>
    </row>
    <row r="28" spans="1:3" ht="30" customHeight="1" thickBot="1" x14ac:dyDescent="0.3">
      <c r="A28" s="33" t="s">
        <v>362</v>
      </c>
      <c r="B28" s="39">
        <v>0</v>
      </c>
    </row>
    <row r="29" spans="1:3" ht="21" x14ac:dyDescent="0.35">
      <c r="A29" s="214"/>
      <c r="B29" s="8"/>
    </row>
    <row r="30" spans="1:3" ht="45" customHeight="1" x14ac:dyDescent="0.25">
      <c r="A30" s="423" t="s">
        <v>388</v>
      </c>
      <c r="B30" s="418"/>
      <c r="C30" s="217"/>
    </row>
  </sheetData>
  <mergeCells count="2">
    <mergeCell ref="A9:B9"/>
    <mergeCell ref="A30:B30"/>
  </mergeCells>
  <pageMargins left="0.70866141732283472" right="0" top="0.74803149606299213" bottom="0.74803149606299213" header="0.31496062992125984" footer="0.31496062992125984"/>
  <pageSetup paperSize="9" scale="76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opLeftCell="A16" workbookViewId="0">
      <selection activeCell="E17" sqref="E17"/>
    </sheetView>
  </sheetViews>
  <sheetFormatPr defaultRowHeight="15.75" x14ac:dyDescent="0.25"/>
  <cols>
    <col min="1" max="1" width="29.5" customWidth="1"/>
    <col min="2" max="2" width="11" customWidth="1"/>
    <col min="3" max="3" width="10.5" customWidth="1"/>
    <col min="4" max="4" width="10.75" customWidth="1"/>
    <col min="5" max="5" width="12.875" customWidth="1"/>
    <col min="6" max="6" width="9.875" customWidth="1"/>
    <col min="7" max="7" width="14.25" customWidth="1"/>
    <col min="8" max="8" width="10.75" customWidth="1"/>
  </cols>
  <sheetData>
    <row r="2" spans="1:8" ht="20.25" x14ac:dyDescent="0.3">
      <c r="D2" s="420" t="s">
        <v>363</v>
      </c>
      <c r="E2" s="420"/>
      <c r="F2" s="420"/>
    </row>
    <row r="3" spans="1:8" ht="20.25" x14ac:dyDescent="0.3">
      <c r="D3" s="16"/>
      <c r="E3" s="16"/>
      <c r="F3" s="16"/>
    </row>
    <row r="4" spans="1:8" ht="20.25" x14ac:dyDescent="0.3">
      <c r="D4" s="420" t="s">
        <v>252</v>
      </c>
      <c r="E4" s="420"/>
      <c r="F4" s="420"/>
    </row>
    <row r="5" spans="1:8" ht="20.25" x14ac:dyDescent="0.3">
      <c r="D5" s="420" t="s">
        <v>253</v>
      </c>
      <c r="E5" s="420"/>
      <c r="F5" s="420"/>
      <c r="G5" s="395"/>
      <c r="H5" s="395"/>
    </row>
    <row r="6" spans="1:8" ht="20.25" x14ac:dyDescent="0.3">
      <c r="D6" s="420" t="s">
        <v>70</v>
      </c>
      <c r="E6" s="420"/>
      <c r="F6" s="420"/>
    </row>
    <row r="7" spans="1:8" ht="20.25" x14ac:dyDescent="0.3">
      <c r="D7" s="420" t="s">
        <v>254</v>
      </c>
      <c r="E7" s="420"/>
      <c r="F7" s="420"/>
    </row>
    <row r="8" spans="1:8" ht="20.25" x14ac:dyDescent="0.3">
      <c r="D8" s="434" t="s">
        <v>255</v>
      </c>
      <c r="E8" s="434"/>
      <c r="F8" s="434"/>
      <c r="G8" s="395"/>
    </row>
    <row r="11" spans="1:8" ht="21" x14ac:dyDescent="0.35">
      <c r="A11" s="226" t="s">
        <v>364</v>
      </c>
      <c r="B11" s="8"/>
      <c r="C11" s="8"/>
      <c r="D11" s="8"/>
      <c r="E11" s="8"/>
      <c r="F11" s="8"/>
      <c r="G11" s="8"/>
      <c r="H11" s="8"/>
    </row>
    <row r="12" spans="1:8" ht="21" x14ac:dyDescent="0.35">
      <c r="A12" s="226" t="s">
        <v>365</v>
      </c>
      <c r="B12" s="8"/>
      <c r="C12" s="8"/>
      <c r="D12" s="8"/>
      <c r="E12" s="8"/>
      <c r="F12" s="8"/>
      <c r="G12" s="8"/>
      <c r="H12" s="8"/>
    </row>
    <row r="13" spans="1:8" ht="21" x14ac:dyDescent="0.35">
      <c r="A13" s="226" t="s">
        <v>384</v>
      </c>
      <c r="B13" s="8"/>
      <c r="C13" s="8"/>
      <c r="D13" s="8"/>
      <c r="E13" s="8"/>
      <c r="F13" s="8"/>
      <c r="G13" s="8"/>
      <c r="H13" s="8"/>
    </row>
    <row r="14" spans="1:8" ht="21" x14ac:dyDescent="0.35">
      <c r="A14" s="25"/>
      <c r="B14" s="8"/>
      <c r="C14" s="8"/>
      <c r="D14" s="8"/>
      <c r="E14" s="8"/>
      <c r="F14" s="8"/>
      <c r="G14" s="8"/>
      <c r="H14" s="8"/>
    </row>
    <row r="15" spans="1:8" ht="53.25" customHeight="1" thickBot="1" x14ac:dyDescent="0.4">
      <c r="A15" s="437" t="s">
        <v>386</v>
      </c>
      <c r="B15" s="438"/>
      <c r="C15" s="439"/>
      <c r="D15" s="439"/>
      <c r="E15" s="439"/>
      <c r="F15" s="439"/>
      <c r="G15" s="439"/>
      <c r="H15" s="8"/>
    </row>
    <row r="16" spans="1:8" ht="21" thickBot="1" x14ac:dyDescent="0.3">
      <c r="A16" s="227" t="s">
        <v>366</v>
      </c>
      <c r="B16" s="440" t="s">
        <v>367</v>
      </c>
      <c r="C16" s="440" t="s">
        <v>368</v>
      </c>
      <c r="D16" s="440" t="s">
        <v>369</v>
      </c>
      <c r="E16" s="442" t="s">
        <v>370</v>
      </c>
      <c r="F16" s="443"/>
      <c r="G16" s="443"/>
      <c r="H16" s="444"/>
    </row>
    <row r="17" spans="1:8" ht="203.25" thickBot="1" x14ac:dyDescent="0.3">
      <c r="A17" s="12" t="s">
        <v>224</v>
      </c>
      <c r="B17" s="441"/>
      <c r="C17" s="441"/>
      <c r="D17" s="441"/>
      <c r="E17" s="39" t="s">
        <v>371</v>
      </c>
      <c r="F17" s="39" t="s">
        <v>372</v>
      </c>
      <c r="G17" s="39" t="s">
        <v>373</v>
      </c>
      <c r="H17" s="39" t="s">
        <v>374</v>
      </c>
    </row>
    <row r="18" spans="1:8" ht="21" thickBot="1" x14ac:dyDescent="0.3">
      <c r="A18" s="12" t="s">
        <v>220</v>
      </c>
      <c r="B18" s="39" t="s">
        <v>221</v>
      </c>
      <c r="C18" s="39" t="s">
        <v>226</v>
      </c>
      <c r="D18" s="39" t="s">
        <v>227</v>
      </c>
      <c r="E18" s="39" t="s">
        <v>375</v>
      </c>
      <c r="F18" s="39" t="s">
        <v>376</v>
      </c>
      <c r="G18" s="39" t="s">
        <v>377</v>
      </c>
      <c r="H18" s="39" t="s">
        <v>378</v>
      </c>
    </row>
    <row r="19" spans="1:8" ht="21" thickBot="1" x14ac:dyDescent="0.3">
      <c r="A19" s="12"/>
      <c r="B19" s="39" t="s">
        <v>379</v>
      </c>
      <c r="C19" s="39" t="s">
        <v>379</v>
      </c>
      <c r="D19" s="39" t="s">
        <v>379</v>
      </c>
      <c r="E19" s="39" t="s">
        <v>379</v>
      </c>
      <c r="F19" s="39" t="s">
        <v>379</v>
      </c>
      <c r="G19" s="39" t="s">
        <v>379</v>
      </c>
      <c r="H19" s="39" t="s">
        <v>379</v>
      </c>
    </row>
    <row r="20" spans="1:8" ht="21" x14ac:dyDescent="0.35">
      <c r="A20" s="214"/>
      <c r="B20" s="8"/>
      <c r="C20" s="8"/>
      <c r="D20" s="8"/>
      <c r="E20" s="8"/>
      <c r="F20" s="8"/>
      <c r="G20" s="8"/>
      <c r="H20" s="8"/>
    </row>
    <row r="21" spans="1:8" ht="67.5" customHeight="1" thickBot="1" x14ac:dyDescent="0.4">
      <c r="A21" s="435" t="s">
        <v>385</v>
      </c>
      <c r="B21" s="436"/>
      <c r="C21" s="418"/>
      <c r="D21" s="418"/>
      <c r="E21" s="418"/>
      <c r="F21" s="418"/>
      <c r="G21" s="418"/>
      <c r="H21" s="418"/>
    </row>
    <row r="22" spans="1:8" ht="75.75" customHeight="1" x14ac:dyDescent="0.35">
      <c r="A22" s="227" t="s">
        <v>380</v>
      </c>
      <c r="B22" s="19" t="s">
        <v>381</v>
      </c>
      <c r="C22" s="8"/>
      <c r="D22" s="8"/>
      <c r="E22" s="8"/>
      <c r="F22" s="8"/>
      <c r="G22" s="8"/>
      <c r="H22" s="8"/>
    </row>
    <row r="23" spans="1:8" ht="104.25" customHeight="1" thickBot="1" x14ac:dyDescent="0.4">
      <c r="A23" s="12" t="s">
        <v>382</v>
      </c>
      <c r="B23" s="39" t="s">
        <v>383</v>
      </c>
      <c r="C23" s="8"/>
      <c r="D23" s="8"/>
      <c r="E23" s="8"/>
      <c r="F23" s="8"/>
      <c r="G23" s="8"/>
      <c r="H23" s="8"/>
    </row>
    <row r="24" spans="1:8" ht="21.75" thickBot="1" x14ac:dyDescent="0.4">
      <c r="A24" s="12" t="s">
        <v>220</v>
      </c>
      <c r="B24" s="39" t="s">
        <v>221</v>
      </c>
      <c r="C24" s="8"/>
      <c r="D24" s="8"/>
      <c r="E24" s="8"/>
      <c r="F24" s="8"/>
      <c r="G24" s="8"/>
      <c r="H24" s="8"/>
    </row>
    <row r="25" spans="1:8" ht="21.75" thickBot="1" x14ac:dyDescent="0.4">
      <c r="A25" s="12" t="s">
        <v>379</v>
      </c>
      <c r="B25" s="39" t="s">
        <v>379</v>
      </c>
      <c r="C25" s="8"/>
      <c r="D25" s="8"/>
      <c r="E25" s="8"/>
      <c r="F25" s="8"/>
      <c r="G25" s="8"/>
      <c r="H25" s="8"/>
    </row>
    <row r="26" spans="1:8" ht="21" x14ac:dyDescent="0.35">
      <c r="A26" s="214"/>
      <c r="B26" s="8"/>
      <c r="C26" s="8"/>
      <c r="D26" s="8"/>
      <c r="E26" s="8"/>
      <c r="F26" s="8"/>
      <c r="G26" s="8"/>
      <c r="H26" s="8"/>
    </row>
    <row r="27" spans="1:8" ht="21" x14ac:dyDescent="0.35">
      <c r="A27" s="8"/>
      <c r="B27" s="8"/>
      <c r="C27" s="8"/>
      <c r="D27" s="8"/>
      <c r="E27" s="8"/>
      <c r="F27" s="8"/>
      <c r="G27" s="8"/>
      <c r="H27" s="8"/>
    </row>
    <row r="28" spans="1:8" ht="21" x14ac:dyDescent="0.35">
      <c r="A28" s="410" t="s">
        <v>34</v>
      </c>
      <c r="B28" s="411"/>
      <c r="C28" s="8"/>
      <c r="D28" s="8"/>
      <c r="E28" s="8"/>
      <c r="F28" s="8"/>
      <c r="G28" s="8"/>
      <c r="H28" s="8"/>
    </row>
    <row r="29" spans="1:8" ht="21" x14ac:dyDescent="0.35">
      <c r="A29" s="408" t="s">
        <v>72</v>
      </c>
      <c r="B29" s="409"/>
      <c r="C29" s="395"/>
      <c r="D29" s="8"/>
      <c r="E29" s="8"/>
      <c r="F29" s="8"/>
      <c r="G29" s="8"/>
      <c r="H29" s="8"/>
    </row>
    <row r="30" spans="1:8" ht="21" x14ac:dyDescent="0.35">
      <c r="A30" s="410" t="s">
        <v>71</v>
      </c>
      <c r="B30" s="411"/>
      <c r="C30" s="8"/>
      <c r="E30" s="8"/>
      <c r="F30" s="8"/>
      <c r="G30" s="16" t="s">
        <v>35</v>
      </c>
      <c r="H30" s="8"/>
    </row>
  </sheetData>
  <mergeCells count="15">
    <mergeCell ref="A28:B28"/>
    <mergeCell ref="A30:B30"/>
    <mergeCell ref="A21:H21"/>
    <mergeCell ref="A29:C29"/>
    <mergeCell ref="A15:G15"/>
    <mergeCell ref="B16:B17"/>
    <mergeCell ref="C16:C17"/>
    <mergeCell ref="D16:D17"/>
    <mergeCell ref="E16:H16"/>
    <mergeCell ref="D8:G8"/>
    <mergeCell ref="D2:F2"/>
    <mergeCell ref="D4:F4"/>
    <mergeCell ref="D5:H5"/>
    <mergeCell ref="D6:F6"/>
    <mergeCell ref="D7:F7"/>
  </mergeCells>
  <pageMargins left="0.7" right="0.7" top="0.75" bottom="0.75" header="0.3" footer="0.3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2025-01-29T11:43:20Z</cp:lastPrinted>
  <dcterms:created xsi:type="dcterms:W3CDTF">2023-11-15T13:49:40Z</dcterms:created>
  <dcterms:modified xsi:type="dcterms:W3CDTF">2025-01-30T12:18:59Z</dcterms:modified>
</cp:coreProperties>
</file>